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9015" activeTab="1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Selivanov</author>
  </authors>
  <commentList>
    <comment ref="B6" authorId="0">
      <text>
        <r>
          <rPr>
            <b/>
            <sz val="8"/>
            <rFont val="Tahoma"/>
            <family val="2"/>
          </rPr>
          <t>:)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<sst xmlns="http://schemas.openxmlformats.org/spreadsheetml/2006/main" count="72" uniqueCount="51">
  <si>
    <t>abba</t>
  </si>
  <si>
    <t>baab</t>
  </si>
  <si>
    <t>ложа</t>
  </si>
  <si>
    <t>жало</t>
  </si>
  <si>
    <t>из</t>
  </si>
  <si>
    <t>за</t>
  </si>
  <si>
    <t>Мама мыла раму</t>
  </si>
  <si>
    <t>Раму мыла мама</t>
  </si>
  <si>
    <t>Рама мыла маму</t>
  </si>
  <si>
    <t>Мамы мыли рамы</t>
  </si>
  <si>
    <t>Скоро мама домоет раму</t>
  </si>
  <si>
    <t>Кин-дза-дза</t>
  </si>
  <si>
    <t>Кин-дза-дза-дза</t>
  </si>
  <si>
    <t>ха-ха-хо-хо</t>
  </si>
  <si>
    <t>ха-ха-ха-хо</t>
  </si>
  <si>
    <t>ггррр</t>
  </si>
  <si>
    <t>гггрр</t>
  </si>
  <si>
    <t>Массив поиска</t>
  </si>
  <si>
    <t>Искомое название</t>
  </si>
  <si>
    <t>Комплект для механической затяжки болтовых соединений в составе: мульпликатор с максимальным усилием 47500 нм, входной квадрат 3/4", выходной квадрат 2 1/2", передаточное число 125:1 и динамометрический ключ с предельным значением затяжки 400 нм и квадратом 3/4 дюйма</t>
  </si>
  <si>
    <t>Набор инструмента специального назначения диэлектрический, 13 предметов; материал исполнения: специальная инструментальная сталь, кованые, целиком подвергнуты закалке и отпуску, режущие кромки подвергнуты индукционной закалке в раскладной сумке; состав согласно опросному листу № НИС-18</t>
  </si>
  <si>
    <t>Прокладка цельнометаллическая; плоское кольцо для кранов, сёдел, теплообменников и резьбовых соединений; профиль: круглое материал: медь размеры, мм: 310*284*258*0,4</t>
  </si>
  <si>
    <t>Тележка инструментальная 6 выдвижных ящиков, центальный замок с набором инструмента не менее 165 предметов</t>
  </si>
  <si>
    <t>Стремянка-подмость стеклопластиковая с симметричной опорой ССС 1,2 м, количество ступеней -4 шт</t>
  </si>
  <si>
    <t>Микрометр МКЦ, верхний предел измерений -100 мм</t>
  </si>
  <si>
    <t>Канат, 42 мм, светлый, ГОСТ 7668-80</t>
  </si>
  <si>
    <t>Канат, 13,5 мм, светлый, ГОСТ 7668-80</t>
  </si>
  <si>
    <t>Канат, 44,5 мм, светлый, ГОСТ 7668-80</t>
  </si>
  <si>
    <t>Набивка квадратная плетенная из текстурированного стекловолокна, сечением от 2 до 32 мм, рабочая температура С: +554</t>
  </si>
  <si>
    <t>Гидравлический кассетный гайковерт АРХ8</t>
  </si>
  <si>
    <t>Фонарь FENIX PD40R v2.0</t>
  </si>
  <si>
    <t>Прокладка ЮТЭС-123- (316L/316L+ТРГ/316L) 1" 900/1500 (26,9*31,8*47,8*79,5*4,5)</t>
  </si>
  <si>
    <t>Тележка инструментальная 6-ти полочная (серая с красными ящиками) 208 предметов</t>
  </si>
  <si>
    <t>Стремянка-подмость стеклопластиковая с симметричной опорой ССС-1,2П-Ф40П</t>
  </si>
  <si>
    <t>Стремянка-подмость стеклопластиковая с симметричной опорой ССС-1,2П-К40П</t>
  </si>
  <si>
    <t>Микрометр МКЦ, верхний предел измерений - 100 мм</t>
  </si>
  <si>
    <t>Канат, 42мм, светлый, ГОСТ 7668-80</t>
  </si>
  <si>
    <t>Канат, 13,5мм, светлый, ГОСТ 7668-80</t>
  </si>
  <si>
    <t>Канат, 44,5мм, светлый, ГОСТ 7668-80</t>
  </si>
  <si>
    <t>Рукав высокого давления для подачи под давлением минеральных и гидравлических масел, жидкого топлива, смазочных жиров и водомаслянных эмульсий; температурный диапазон, град С: -55 до +120; рабочее давление, бар: до 700; внутренний диаметр, мм: 12 длина рукава, мм: 1800 фитинги: DKOS A-A 360 bar состав: синтетическая резина (NBR, CR), шесть слоев стальной высокопрочной оплетки, черный наружный слой</t>
  </si>
  <si>
    <t>Шланг выского давления 2SN-08 (2[М22х1.5), L=15 м</t>
  </si>
  <si>
    <t>Устройство герметизирующее пневматическое для перекрытия газо-нефтепроводов, материал - газонепроницаемая ткань ПВХ, диаметр -900 мм, размеры оболочки в наполненном состоянии: длина -1300 мм, длина шланга наполнения - не менее 3000 мм, диаметр шланга напорно-всасывающего: внутренний -18 мм, наружний -25 мм, наличие герметизирующих поясов, один шланг для замера давления в отсеченной части трубопровода</t>
  </si>
  <si>
    <t>ВГУ1(А)-900</t>
  </si>
  <si>
    <t>Непосредственно текст/обрывок текста, что дал совпадение в ячейках</t>
  </si>
  <si>
    <t>каталог разрешенных синонимов при неточном поиске</t>
  </si>
  <si>
    <t>шланг</t>
  </si>
  <si>
    <t>рукав</t>
  </si>
  <si>
    <t>ВГУ</t>
  </si>
  <si>
    <t>Устройство герметизирующее</t>
  </si>
  <si>
    <t>РТИ</t>
  </si>
  <si>
    <t>Резино-технические изделия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</si>
</sst>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9" fontId="0" fillId="0" borderId="0" xfId="55" applyFont="1" applyAlignment="1">
      <alignment/>
    </xf>
    <xf numFmtId="9" fontId="0" fillId="33" borderId="0" xfId="55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9" fontId="3" fillId="0" borderId="0" xfId="55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 vertical="top"/>
    </xf>
    <xf numFmtId="0" fontId="1" fillId="7" borderId="0" xfId="0" applyFont="1" applyFill="1" applyAlignment="1">
      <alignment/>
    </xf>
    <xf numFmtId="0" fontId="0" fillId="7" borderId="0" xfId="0" applyFill="1" applyAlignment="1">
      <alignment vertical="top"/>
    </xf>
    <xf numFmtId="0" fontId="1" fillId="0" borderId="0" xfId="0" applyFont="1" applyAlignment="1">
      <alignment wrapText="1"/>
    </xf>
    <xf numFmtId="0" fontId="3" fillId="34" borderId="0" xfId="0" applyFont="1" applyFill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11</xdr:row>
      <xdr:rowOff>152400</xdr:rowOff>
    </xdr:from>
    <xdr:ext cx="3962400" cy="1914525"/>
    <xdr:sp>
      <xdr:nvSpPr>
        <xdr:cNvPr id="1" name="Text Box 1"/>
        <xdr:cNvSpPr txBox="1">
          <a:spLocks noChangeArrowheads="1"/>
        </xdr:cNvSpPr>
      </xdr:nvSpPr>
      <xdr:spPr>
        <a:xfrm>
          <a:off x="161925" y="1933575"/>
          <a:ext cx="39624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Основные свойства метрики: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Область значений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от 0 до 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отсутствие сходства - для строк, не имеющих ни одной одинаковой пары последовательных знаков.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полное сходство - для строк, состоящих из одинаковых слов (в одинак. гр. форме). А также для строк, состоящих из одинакового числа одинаковых 2-значных последовательностей.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Симметрична - не меняется от перестановки аргументов.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Транзитивна для 100% сходства.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bestFit="1" customWidth="1"/>
    <col min="2" max="2" width="8.57421875" style="0" bestFit="1" customWidth="1"/>
    <col min="3" max="3" width="23.28125" style="0" bestFit="1" customWidth="1"/>
  </cols>
  <sheetData>
    <row r="1" spans="1:3" ht="12.75">
      <c r="A1" t="s">
        <v>0</v>
      </c>
      <c r="B1" s="1">
        <f aca="true" t="shared" si="0" ref="B1:B10">TextSimilarity(A1,C1)</f>
        <v>0.6666666666666666</v>
      </c>
      <c r="C1" t="s">
        <v>1</v>
      </c>
    </row>
    <row r="2" spans="1:3" ht="12.75">
      <c r="A2" t="str">
        <f>C1</f>
        <v>baab</v>
      </c>
      <c r="B2" s="1">
        <f t="shared" si="0"/>
        <v>0.6666666666666666</v>
      </c>
      <c r="C2" t="str">
        <f>A1</f>
        <v>abba</v>
      </c>
    </row>
    <row r="3" spans="1:3" ht="12.75">
      <c r="A3" t="s">
        <v>2</v>
      </c>
      <c r="B3" s="1">
        <f t="shared" si="0"/>
        <v>0.6666666666666666</v>
      </c>
      <c r="C3" t="s">
        <v>3</v>
      </c>
    </row>
    <row r="4" spans="1:3" ht="12.75">
      <c r="A4" t="s">
        <v>4</v>
      </c>
      <c r="B4" s="1">
        <f t="shared" si="0"/>
        <v>0</v>
      </c>
      <c r="C4" t="s">
        <v>5</v>
      </c>
    </row>
    <row r="5" spans="1:3" ht="12.75">
      <c r="A5" t="s">
        <v>6</v>
      </c>
      <c r="B5" s="1">
        <f t="shared" si="0"/>
        <v>1</v>
      </c>
      <c r="C5" t="s">
        <v>7</v>
      </c>
    </row>
    <row r="6" spans="1:3" ht="12.75">
      <c r="A6" t="s">
        <v>6</v>
      </c>
      <c r="B6" s="2">
        <f t="shared" si="0"/>
        <v>1</v>
      </c>
      <c r="C6" t="s">
        <v>8</v>
      </c>
    </row>
    <row r="7" spans="1:3" ht="12.75">
      <c r="A7" t="s">
        <v>6</v>
      </c>
      <c r="B7" s="1">
        <f t="shared" si="0"/>
        <v>0.6666666666666666</v>
      </c>
      <c r="C7" t="s">
        <v>9</v>
      </c>
    </row>
    <row r="8" spans="1:3" ht="12.75">
      <c r="A8" t="s">
        <v>6</v>
      </c>
      <c r="B8" s="1">
        <f t="shared" si="0"/>
        <v>0.5454545454545454</v>
      </c>
      <c r="C8" t="s">
        <v>10</v>
      </c>
    </row>
    <row r="9" spans="1:3" ht="12.75">
      <c r="A9" t="s">
        <v>11</v>
      </c>
      <c r="B9" s="1">
        <f t="shared" si="0"/>
        <v>0.9</v>
      </c>
      <c r="C9" t="s">
        <v>12</v>
      </c>
    </row>
    <row r="10" spans="1:3" ht="12.75">
      <c r="A10" t="s">
        <v>13</v>
      </c>
      <c r="B10" s="1">
        <f t="shared" si="0"/>
        <v>0.75</v>
      </c>
      <c r="C10" t="s">
        <v>14</v>
      </c>
    </row>
    <row r="11" spans="1:3" ht="12.75">
      <c r="A11" t="s">
        <v>15</v>
      </c>
      <c r="B11" s="1">
        <f>TextSimilarity(A11,C11)</f>
        <v>0.75</v>
      </c>
      <c r="C11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2"/>
  <sheetViews>
    <sheetView tabSelected="1" zoomScale="125" zoomScaleNormal="125" zoomScalePageLayoutView="0" workbookViewId="0" topLeftCell="A1">
      <selection activeCell="E3" sqref="E3"/>
    </sheetView>
  </sheetViews>
  <sheetFormatPr defaultColWidth="9.140625" defaultRowHeight="12.75"/>
  <cols>
    <col min="1" max="1" width="32.7109375" style="3" customWidth="1"/>
    <col min="2" max="2" width="36.57421875" style="3" customWidth="1"/>
    <col min="3" max="3" width="4.421875" style="3" customWidth="1"/>
    <col min="4" max="4" width="8.8515625" style="3" customWidth="1"/>
    <col min="5" max="6" width="26.00390625" style="3" customWidth="1"/>
    <col min="7" max="8" width="30.00390625" style="13" customWidth="1"/>
    <col min="9" max="11" width="9.140625" style="3" customWidth="1"/>
    <col min="12" max="12" width="3.7109375" style="3" customWidth="1"/>
    <col min="13" max="13" width="6.28125" style="3" customWidth="1"/>
    <col min="14" max="14" width="31.28125" style="3" customWidth="1"/>
    <col min="15" max="16384" width="9.140625" style="3" customWidth="1"/>
  </cols>
  <sheetData>
    <row r="1" spans="1:14" s="8" customFormat="1" ht="51">
      <c r="A1" s="7" t="s">
        <v>17</v>
      </c>
      <c r="B1" s="7" t="s">
        <v>18</v>
      </c>
      <c r="E1" s="14"/>
      <c r="F1" s="14" t="s">
        <v>43</v>
      </c>
      <c r="G1" s="12" t="s">
        <v>44</v>
      </c>
      <c r="H1" s="12"/>
      <c r="K1" s="9"/>
      <c r="M1" s="10"/>
      <c r="N1" s="7"/>
    </row>
    <row r="2" spans="1:14" ht="12.75">
      <c r="A2" t="s">
        <v>19</v>
      </c>
      <c r="B2" t="s">
        <v>29</v>
      </c>
      <c r="C2" s="5">
        <f aca="true" t="shared" si="0" ref="C2:C17">FindBestMatchTxt(B2,A2,50%)</f>
        <v>0</v>
      </c>
      <c r="D2" s="6">
        <f aca="true" t="shared" si="1" ref="D2:D17">TextSimilarity(B2,E2,"#",1)</f>
        <v>0</v>
      </c>
      <c r="E2" s="5" t="str">
        <f aca="true" t="shared" si="2" ref="E2:E18">IF(C2&gt;0,INDEX(A2,C2),"-")</f>
        <v>-</v>
      </c>
      <c r="F2" s="15"/>
      <c r="G2" s="13" t="s">
        <v>45</v>
      </c>
      <c r="H2" s="13" t="s">
        <v>46</v>
      </c>
      <c r="L2" s="5"/>
      <c r="M2" s="6"/>
      <c r="N2" s="5"/>
    </row>
    <row r="3" spans="1:14" ht="12.75">
      <c r="A3" t="s">
        <v>20</v>
      </c>
      <c r="B3" t="s">
        <v>30</v>
      </c>
      <c r="C3" s="5">
        <f t="shared" si="0"/>
        <v>0</v>
      </c>
      <c r="D3" s="6">
        <f t="shared" si="1"/>
        <v>0</v>
      </c>
      <c r="E3" s="5" t="str">
        <f t="shared" si="2"/>
        <v>-</v>
      </c>
      <c r="F3" s="15"/>
      <c r="G3" s="13" t="s">
        <v>47</v>
      </c>
      <c r="H3" s="13" t="s">
        <v>48</v>
      </c>
      <c r="L3" s="5"/>
      <c r="M3" s="6"/>
      <c r="N3" s="5"/>
    </row>
    <row r="4" spans="1:14" ht="12.75">
      <c r="A4" t="s">
        <v>21</v>
      </c>
      <c r="B4" t="s">
        <v>31</v>
      </c>
      <c r="C4" s="5">
        <f t="shared" si="0"/>
        <v>0</v>
      </c>
      <c r="D4" s="6">
        <f>TextSimilarity(B4,E4,"#",1)</f>
        <v>0</v>
      </c>
      <c r="E4" s="5" t="str">
        <f t="shared" si="2"/>
        <v>-</v>
      </c>
      <c r="F4" s="15"/>
      <c r="G4" s="13" t="s">
        <v>49</v>
      </c>
      <c r="H4" s="13" t="s">
        <v>50</v>
      </c>
      <c r="L4" s="5"/>
      <c r="M4" s="6"/>
      <c r="N4" s="5"/>
    </row>
    <row r="5" spans="1:14" ht="12.75">
      <c r="A5" t="s">
        <v>22</v>
      </c>
      <c r="B5" t="s">
        <v>32</v>
      </c>
      <c r="C5" s="5">
        <f t="shared" si="0"/>
        <v>1</v>
      </c>
      <c r="D5" s="6">
        <f t="shared" si="1"/>
        <v>0.5526315789473685</v>
      </c>
      <c r="E5" s="5" t="str">
        <f t="shared" si="2"/>
        <v>Тележка инструментальная 6 выдвижных ящиков, центальный замок с набором инструмента не менее 165 предметов</v>
      </c>
      <c r="F5" s="15"/>
      <c r="G5" s="13" t="s">
        <v>46</v>
      </c>
      <c r="H5" s="13" t="s">
        <v>45</v>
      </c>
      <c r="L5" s="5"/>
      <c r="M5" s="6"/>
      <c r="N5" s="5"/>
    </row>
    <row r="6" spans="1:14" ht="12.75">
      <c r="A6" t="s">
        <v>22</v>
      </c>
      <c r="B6" t="s">
        <v>32</v>
      </c>
      <c r="C6" s="5">
        <f t="shared" si="0"/>
        <v>1</v>
      </c>
      <c r="D6" s="6">
        <f t="shared" si="1"/>
        <v>0.5526315789473685</v>
      </c>
      <c r="E6" s="5" t="str">
        <f t="shared" si="2"/>
        <v>Тележка инструментальная 6 выдвижных ящиков, центальный замок с набором инструмента не менее 165 предметов</v>
      </c>
      <c r="F6" s="15"/>
      <c r="G6" s="13" t="s">
        <v>48</v>
      </c>
      <c r="H6" s="13" t="s">
        <v>47</v>
      </c>
      <c r="L6" s="5"/>
      <c r="M6" s="6"/>
      <c r="N6" s="5"/>
    </row>
    <row r="7" spans="1:15" ht="12.75">
      <c r="A7" t="s">
        <v>23</v>
      </c>
      <c r="B7" t="s">
        <v>33</v>
      </c>
      <c r="C7" s="5">
        <f t="shared" si="0"/>
        <v>1</v>
      </c>
      <c r="D7" s="6">
        <f t="shared" si="1"/>
        <v>0.8546511627906976</v>
      </c>
      <c r="E7" s="5" t="str">
        <f t="shared" si="2"/>
        <v>Стремянка-подмость стеклопластиковая с симметричной опорой ССС 1,2 м, количество ступеней -4 шт</v>
      </c>
      <c r="F7" s="15"/>
      <c r="G7" s="13" t="s">
        <v>50</v>
      </c>
      <c r="H7" s="13" t="s">
        <v>49</v>
      </c>
      <c r="O7" s="5"/>
    </row>
    <row r="8" spans="1:6" ht="12.75">
      <c r="A8" t="s">
        <v>23</v>
      </c>
      <c r="B8" t="s">
        <v>34</v>
      </c>
      <c r="C8" s="5">
        <f t="shared" si="0"/>
        <v>1</v>
      </c>
      <c r="D8" s="6">
        <f t="shared" si="1"/>
        <v>0.8546511627906976</v>
      </c>
      <c r="E8" s="5" t="str">
        <f t="shared" si="2"/>
        <v>Стремянка-подмость стеклопластиковая с симметричной опорой ССС 1,2 м, количество ступеней -4 шт</v>
      </c>
      <c r="F8" s="15"/>
    </row>
    <row r="9" spans="1:6" ht="12.75">
      <c r="A9" t="s">
        <v>24</v>
      </c>
      <c r="B9" t="s">
        <v>35</v>
      </c>
      <c r="C9" s="5">
        <f t="shared" si="0"/>
        <v>1</v>
      </c>
      <c r="D9" s="6">
        <f t="shared" si="1"/>
        <v>1</v>
      </c>
      <c r="E9" s="5" t="str">
        <f t="shared" si="2"/>
        <v>Микрометр МКЦ, верхний предел измерений -100 мм</v>
      </c>
      <c r="F9" s="15"/>
    </row>
    <row r="10" spans="1:6" ht="12.75">
      <c r="A10" t="s">
        <v>25</v>
      </c>
      <c r="B10" t="s">
        <v>36</v>
      </c>
      <c r="C10" s="5">
        <f t="shared" si="0"/>
        <v>1</v>
      </c>
      <c r="D10" s="6">
        <f t="shared" si="1"/>
        <v>0.9661016949152542</v>
      </c>
      <c r="E10" s="5" t="str">
        <f t="shared" si="2"/>
        <v>Канат, 42 мм, светлый, ГОСТ 7668-80</v>
      </c>
      <c r="F10" s="15"/>
    </row>
    <row r="11" spans="1:6" ht="12.75">
      <c r="A11" t="s">
        <v>26</v>
      </c>
      <c r="B11" t="s">
        <v>37</v>
      </c>
      <c r="C11" s="5">
        <f t="shared" si="0"/>
        <v>1</v>
      </c>
      <c r="D11" s="6">
        <f t="shared" si="1"/>
        <v>0.9661016949152542</v>
      </c>
      <c r="E11" s="5" t="str">
        <f t="shared" si="2"/>
        <v>Канат, 13,5 мм, светлый, ГОСТ 7668-80</v>
      </c>
      <c r="F11" s="15"/>
    </row>
    <row r="12" spans="1:6" ht="12.75">
      <c r="A12" t="s">
        <v>24</v>
      </c>
      <c r="B12" t="s">
        <v>35</v>
      </c>
      <c r="C12" s="5">
        <f t="shared" si="0"/>
        <v>1</v>
      </c>
      <c r="D12" s="6">
        <f t="shared" si="1"/>
        <v>1</v>
      </c>
      <c r="E12" s="5" t="str">
        <f t="shared" si="2"/>
        <v>Микрометр МКЦ, верхний предел измерений -100 мм</v>
      </c>
      <c r="F12" s="15"/>
    </row>
    <row r="13" spans="1:6" ht="12.75">
      <c r="A13" t="s">
        <v>27</v>
      </c>
      <c r="B13" t="s">
        <v>38</v>
      </c>
      <c r="C13" s="5">
        <f t="shared" si="0"/>
        <v>1</v>
      </c>
      <c r="D13" s="6">
        <f t="shared" si="1"/>
        <v>0.9661016949152542</v>
      </c>
      <c r="E13" s="5" t="str">
        <f t="shared" si="2"/>
        <v>Канат, 44,5 мм, светлый, ГОСТ 7668-80</v>
      </c>
      <c r="F13" s="15"/>
    </row>
    <row r="14" spans="1:6" ht="12.75">
      <c r="A14" t="s">
        <v>27</v>
      </c>
      <c r="B14" t="s">
        <v>38</v>
      </c>
      <c r="C14" s="5">
        <f t="shared" si="0"/>
        <v>1</v>
      </c>
      <c r="D14" s="6">
        <f t="shared" si="1"/>
        <v>0.9661016949152542</v>
      </c>
      <c r="E14" s="5" t="str">
        <f t="shared" si="2"/>
        <v>Канат, 44,5 мм, светлый, ГОСТ 7668-80</v>
      </c>
      <c r="F14" s="15"/>
    </row>
    <row r="15" spans="1:6" ht="12.75">
      <c r="A15" t="s">
        <v>28</v>
      </c>
      <c r="B15" t="s">
        <v>28</v>
      </c>
      <c r="C15" s="5">
        <f t="shared" si="0"/>
        <v>1</v>
      </c>
      <c r="D15" s="6">
        <f t="shared" si="1"/>
        <v>1</v>
      </c>
      <c r="E15" s="5" t="str">
        <f t="shared" si="2"/>
        <v>Набивка квадратная плетенная из текстурированного стекловолокна, сечением от 2 до 32 мм, рабочая температура С: +554</v>
      </c>
      <c r="F15" s="15"/>
    </row>
    <row r="16" spans="1:6" ht="12.75">
      <c r="A16" t="s">
        <v>27</v>
      </c>
      <c r="B16" t="s">
        <v>38</v>
      </c>
      <c r="C16" s="5">
        <f t="shared" si="0"/>
        <v>1</v>
      </c>
      <c r="D16" s="6">
        <f t="shared" si="1"/>
        <v>0.9661016949152542</v>
      </c>
      <c r="E16" s="5" t="str">
        <f t="shared" si="2"/>
        <v>Канат, 44,5 мм, светлый, ГОСТ 7668-80</v>
      </c>
      <c r="F16" s="15"/>
    </row>
    <row r="17" spans="1:6" ht="12.75">
      <c r="A17" t="s">
        <v>24</v>
      </c>
      <c r="B17" t="s">
        <v>35</v>
      </c>
      <c r="C17" s="5">
        <f t="shared" si="0"/>
        <v>1</v>
      </c>
      <c r="D17" s="6">
        <f t="shared" si="1"/>
        <v>1</v>
      </c>
      <c r="E17" s="5" t="str">
        <f t="shared" si="2"/>
        <v>Микрометр МКЦ, верхний предел измерений -100 мм</v>
      </c>
      <c r="F17" s="15"/>
    </row>
    <row r="18" spans="1:6" ht="12.75">
      <c r="A18" s="11" t="s">
        <v>39</v>
      </c>
      <c r="B18" s="11" t="s">
        <v>40</v>
      </c>
      <c r="C18" s="5">
        <f>FindBestMatchTxt(B18,A18,50%)</f>
        <v>0</v>
      </c>
      <c r="D18" s="6">
        <f>TextSimilarity(B18,E18,"#",1)</f>
        <v>0</v>
      </c>
      <c r="E18" s="5" t="str">
        <f t="shared" si="2"/>
        <v>-</v>
      </c>
      <c r="F18" s="15"/>
    </row>
    <row r="19" spans="1:6" ht="12.75">
      <c r="A19" s="11" t="s">
        <v>41</v>
      </c>
      <c r="B19" s="11" t="s">
        <v>42</v>
      </c>
      <c r="C19" s="5">
        <f>FindBestMatchTxt(B19,A19,50%)</f>
        <v>0</v>
      </c>
      <c r="D19" s="6">
        <f>TextSimilarity(B19,E19,"#",1)</f>
        <v>0</v>
      </c>
      <c r="E19" s="5" t="str">
        <f>IF(C19&gt;0,INDEX(A19,C19),"-")</f>
        <v>-</v>
      </c>
      <c r="F19" s="15"/>
    </row>
    <row r="20" spans="2:6" ht="12.75">
      <c r="B20" s="4"/>
      <c r="C20" s="5"/>
      <c r="D20" s="6"/>
      <c r="E20" s="5"/>
      <c r="F20" s="5"/>
    </row>
    <row r="21" spans="2:6" ht="12.75">
      <c r="B21" s="4"/>
      <c r="C21" s="5"/>
      <c r="D21" s="6"/>
      <c r="E21" s="5"/>
      <c r="F21" s="5"/>
    </row>
    <row r="22" spans="2:6" ht="12.75">
      <c r="B22" s="4"/>
      <c r="C22" s="5"/>
      <c r="D22" s="6"/>
      <c r="E22" s="5"/>
      <c r="F22" s="5"/>
    </row>
    <row r="23" spans="2:6" ht="12.75">
      <c r="B23" s="4"/>
      <c r="C23" s="5"/>
      <c r="D23" s="6"/>
      <c r="E23" s="5"/>
      <c r="F23" s="5"/>
    </row>
    <row r="24" spans="2:6" ht="12.75">
      <c r="B24" s="4"/>
      <c r="C24" s="5"/>
      <c r="D24" s="6"/>
      <c r="E24" s="5"/>
      <c r="F24" s="5"/>
    </row>
    <row r="25" spans="2:6" ht="12.75">
      <c r="B25" s="4"/>
      <c r="C25" s="5"/>
      <c r="D25" s="6"/>
      <c r="E25" s="5"/>
      <c r="F25" s="5"/>
    </row>
    <row r="26" spans="2:6" ht="12.75">
      <c r="B26" s="4"/>
      <c r="C26" s="5"/>
      <c r="D26" s="6"/>
      <c r="E26" s="5"/>
      <c r="F26" s="5"/>
    </row>
    <row r="27" spans="2:6" ht="12.75">
      <c r="B27" s="4"/>
      <c r="C27" s="5"/>
      <c r="D27" s="6"/>
      <c r="E27" s="5"/>
      <c r="F27" s="5"/>
    </row>
    <row r="28" spans="2:6" ht="12.75">
      <c r="B28" s="4"/>
      <c r="C28" s="5"/>
      <c r="D28" s="6"/>
      <c r="E28" s="5"/>
      <c r="F28" s="5"/>
    </row>
    <row r="29" spans="2:6" ht="12.75">
      <c r="B29" s="4"/>
      <c r="C29" s="5"/>
      <c r="D29" s="6"/>
      <c r="E29" s="5"/>
      <c r="F29" s="5"/>
    </row>
    <row r="30" spans="2:6" ht="12.75">
      <c r="B30" s="4"/>
      <c r="C30" s="5"/>
      <c r="D30" s="6"/>
      <c r="E30" s="5"/>
      <c r="F30" s="5"/>
    </row>
    <row r="31" spans="2:6" ht="12.75">
      <c r="B31" s="4"/>
      <c r="C31" s="5"/>
      <c r="D31" s="6"/>
      <c r="E31" s="5"/>
      <c r="F31" s="5"/>
    </row>
    <row r="32" spans="2:6" ht="12.75">
      <c r="B32" s="4"/>
      <c r="C32" s="5"/>
      <c r="D32" s="6"/>
      <c r="E32" s="5"/>
      <c r="F32" s="5"/>
    </row>
  </sheetData>
  <sheetProtection/>
  <conditionalFormatting sqref="M2:M6 D2:D32">
    <cfRule type="cellIs" priority="1" dxfId="1" operator="greaterThan" stopIfTrue="1">
      <formula>0.3</formula>
    </cfRule>
  </conditionalFormatting>
  <conditionalFormatting sqref="B2:B17">
    <cfRule type="cellIs" priority="2" dxfId="0" operator="equal" stopIfTrue="1">
      <formula>$N$1</formula>
    </cfRule>
  </conditionalFormatting>
  <dataValidations count="1">
    <dataValidation type="list" allowBlank="1" showInputMessage="1" showErrorMessage="1" sqref="N1">
      <formula1>$B$2:$B$17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Поспелов Сергей Владимирович</dc:creator>
  <cp:keywords>v. 4.4</cp:keywords>
  <dc:description/>
  <cp:lastModifiedBy>Поспелов Сергей Владимирович</cp:lastModifiedBy>
  <dcterms:created xsi:type="dcterms:W3CDTF">2011-08-21T07:14:27Z</dcterms:created>
  <dcterms:modified xsi:type="dcterms:W3CDTF">2023-07-07T10:08:09Z</dcterms:modified>
  <cp:category/>
  <cp:version/>
  <cp:contentType/>
  <cp:contentStatus/>
</cp:coreProperties>
</file>