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28575" windowHeight="1272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<sst xmlns="http://schemas.openxmlformats.org/spreadsheetml/2006/main" count="153" uniqueCount="76">
  <si>
    <t>Регион</t>
  </si>
  <si>
    <t>Экспедитор</t>
  </si>
  <si>
    <t>Норма на грузчиков</t>
  </si>
  <si>
    <t>Кладовщик</t>
  </si>
  <si>
    <t>Карщик</t>
  </si>
  <si>
    <t>Бригадир</t>
  </si>
  <si>
    <t>Грузчик</t>
  </si>
  <si>
    <t>Время ухода</t>
  </si>
  <si>
    <t>Склад 1</t>
  </si>
  <si>
    <t>Норма на смену из 4-ти человек и 1 в перех-ю смену</t>
  </si>
  <si>
    <t>Норма на смену из 5-ти человек</t>
  </si>
  <si>
    <t>Норма на смену из 6-ти человек</t>
  </si>
  <si>
    <t>Сборка</t>
  </si>
  <si>
    <t>Волновая</t>
  </si>
  <si>
    <t>Итого</t>
  </si>
  <si>
    <t>Нагрузка</t>
  </si>
  <si>
    <t>Кол-во строк</t>
  </si>
  <si>
    <t>Кладовщики</t>
  </si>
  <si>
    <t>Склад</t>
  </si>
  <si>
    <t>Вес</t>
  </si>
  <si>
    <t>аСклад №3</t>
  </si>
  <si>
    <t>Склад  №3/1</t>
  </si>
  <si>
    <t>Склад №2</t>
  </si>
  <si>
    <t>Склад №4</t>
  </si>
  <si>
    <t>Склад_3Б</t>
  </si>
  <si>
    <t>Итог</t>
  </si>
  <si>
    <t>Кол-во шт в категории "Неликвиды 2014"</t>
  </si>
  <si>
    <t>Продано за предыдущий день, шт</t>
  </si>
  <si>
    <t>Дата выгрузки</t>
  </si>
  <si>
    <t>Комментарий</t>
  </si>
  <si>
    <t>Статус заказа</t>
  </si>
  <si>
    <t>На складе</t>
  </si>
  <si>
    <t>В пути</t>
  </si>
  <si>
    <t>Авто найдено</t>
  </si>
  <si>
    <t>Иванов</t>
  </si>
  <si>
    <t>Склад2</t>
  </si>
  <si>
    <t>План/факт 030315</t>
  </si>
  <si>
    <t>04.03.2015</t>
  </si>
  <si>
    <t>выгружен</t>
  </si>
  <si>
    <t>05.03.2015</t>
  </si>
  <si>
    <t>Поиск авто</t>
  </si>
  <si>
    <t>Кол-во номенклатуры</t>
  </si>
  <si>
    <t>Приход</t>
  </si>
  <si>
    <t>Загрузка складов</t>
  </si>
  <si>
    <t>Приходы</t>
  </si>
  <si>
    <t>Неликвиды</t>
  </si>
  <si>
    <t>Вес (тонны)</t>
  </si>
  <si>
    <t>Таблица</t>
  </si>
  <si>
    <t>Дата</t>
  </si>
  <si>
    <t>Регион 1</t>
  </si>
  <si>
    <t>Экспедитор 1</t>
  </si>
  <si>
    <t>Тоннаж1</t>
  </si>
  <si>
    <t>Регион 2</t>
  </si>
  <si>
    <t>Экспедитор 2</t>
  </si>
  <si>
    <t>Тоннаж2</t>
  </si>
  <si>
    <t>Регион n</t>
  </si>
  <si>
    <t>Экспедитор n</t>
  </si>
  <si>
    <t>Тоннаж n</t>
  </si>
  <si>
    <t>Блок отгрузки Склад2</t>
  </si>
  <si>
    <t>Бригадиры</t>
  </si>
  <si>
    <t>Грузчики</t>
  </si>
  <si>
    <t>Кол-во строк сборка</t>
  </si>
  <si>
    <t>Кол-во строк волновая</t>
  </si>
  <si>
    <t>Блок отгрузки Склад1</t>
  </si>
  <si>
    <t>Склад1</t>
  </si>
  <si>
    <t xml:space="preserve">Склад3 </t>
  </si>
  <si>
    <t>Блок загрузки складов</t>
  </si>
  <si>
    <t>Машина1</t>
  </si>
  <si>
    <t>Трудоёмкость1</t>
  </si>
  <si>
    <t>Машина2</t>
  </si>
  <si>
    <t>Трудоёмкость2</t>
  </si>
  <si>
    <t>Трудоёмкость N</t>
  </si>
  <si>
    <t xml:space="preserve">Машина N </t>
  </si>
  <si>
    <t>Тоннаж N</t>
  </si>
  <si>
    <t>Блок прихода товара (выгружено)</t>
  </si>
  <si>
    <t>Блок прихода товара (план)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</si>
</sst>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3" fillId="33" borderId="14" xfId="55" applyNumberFormat="1" applyFont="1" applyFill="1" applyBorder="1" applyAlignment="1">
      <alignment horizontal="left" vertical="top"/>
      <protection/>
    </xf>
    <xf numFmtId="0" fontId="2" fillId="0" borderId="14" xfId="55" applyNumberFormat="1" applyFont="1" applyBorder="1" applyAlignment="1">
      <alignment horizontal="left" vertical="top"/>
      <protection/>
    </xf>
    <xf numFmtId="1" fontId="2" fillId="0" borderId="14" xfId="55" applyNumberFormat="1" applyFont="1" applyBorder="1" applyAlignment="1">
      <alignment horizontal="right" vertical="top"/>
      <protection/>
    </xf>
    <xf numFmtId="1" fontId="3" fillId="33" borderId="14" xfId="55" applyNumberFormat="1" applyFont="1" applyFill="1" applyBorder="1" applyAlignment="1">
      <alignment horizontal="right" vertical="top"/>
      <protection/>
    </xf>
    <xf numFmtId="20" fontId="0" fillId="0" borderId="11" xfId="0" applyNumberFormat="1" applyBorder="1" applyAlignment="1">
      <alignment horizont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9" fontId="0" fillId="34" borderId="15" xfId="0" applyNumberFormat="1" applyFill="1" applyBorder="1" applyAlignment="1">
      <alignment/>
    </xf>
    <xf numFmtId="9" fontId="0" fillId="34" borderId="16" xfId="0" applyNumberFormat="1" applyFill="1" applyBorder="1" applyAlignment="1">
      <alignment/>
    </xf>
    <xf numFmtId="0" fontId="5" fillId="16" borderId="0" xfId="56" applyNumberFormat="1" applyFont="1" applyFill="1" applyBorder="1" applyAlignment="1">
      <alignment horizontal="left" vertical="top" wrapText="1"/>
      <protection/>
    </xf>
    <xf numFmtId="0" fontId="0" fillId="4" borderId="0" xfId="0" applyFill="1" applyAlignment="1">
      <alignment/>
    </xf>
    <xf numFmtId="0" fontId="4" fillId="4" borderId="14" xfId="54" applyNumberFormat="1" applyFont="1" applyFill="1" applyBorder="1" applyAlignment="1">
      <alignment horizontal="left" vertical="top" wrapText="1"/>
      <protection/>
    </xf>
    <xf numFmtId="0" fontId="4" fillId="4" borderId="14" xfId="54" applyNumberFormat="1" applyFont="1" applyFill="1" applyBorder="1" applyAlignment="1">
      <alignment horizontal="center" vertical="top" wrapText="1"/>
      <protection/>
    </xf>
    <xf numFmtId="0" fontId="5" fillId="4" borderId="14" xfId="54" applyNumberFormat="1" applyFont="1" applyFill="1" applyBorder="1" applyAlignment="1">
      <alignment horizontal="left" vertical="top" wrapText="1"/>
      <protection/>
    </xf>
    <xf numFmtId="164" fontId="5" fillId="4" borderId="14" xfId="54" applyNumberFormat="1" applyFont="1" applyFill="1" applyBorder="1" applyAlignment="1">
      <alignment horizontal="right" vertical="top" wrapText="1"/>
      <protection/>
    </xf>
    <xf numFmtId="164" fontId="4" fillId="4" borderId="14" xfId="54" applyNumberFormat="1" applyFont="1" applyFill="1" applyBorder="1" applyAlignment="1">
      <alignment horizontal="right" vertical="top" wrapText="1"/>
      <protection/>
    </xf>
    <xf numFmtId="0" fontId="5" fillId="11" borderId="0" xfId="55" applyNumberFormat="1" applyFont="1" applyFill="1" applyBorder="1" applyAlignment="1">
      <alignment horizontal="left" vertical="top" wrapText="1"/>
      <protection/>
    </xf>
    <xf numFmtId="0" fontId="0" fillId="5" borderId="0" xfId="0" applyFill="1" applyAlignment="1">
      <alignment/>
    </xf>
    <xf numFmtId="0" fontId="6" fillId="5" borderId="14" xfId="52" applyNumberFormat="1" applyFont="1" applyFill="1" applyBorder="1" applyAlignment="1">
      <alignment horizontal="left" vertical="top"/>
      <protection/>
    </xf>
    <xf numFmtId="0" fontId="6" fillId="5" borderId="14" xfId="53" applyNumberFormat="1" applyFont="1" applyFill="1" applyBorder="1" applyAlignment="1">
      <alignment horizontal="left" vertical="top"/>
      <protection/>
    </xf>
    <xf numFmtId="0" fontId="5" fillId="5" borderId="14" xfId="53" applyNumberFormat="1" applyFont="1" applyFill="1" applyBorder="1" applyAlignment="1">
      <alignment horizontal="left" vertical="top"/>
      <protection/>
    </xf>
    <xf numFmtId="0" fontId="6" fillId="5" borderId="14" xfId="54" applyNumberFormat="1" applyFont="1" applyFill="1" applyBorder="1" applyAlignment="1">
      <alignment horizontal="left" vertical="top"/>
      <protection/>
    </xf>
    <xf numFmtId="0" fontId="5" fillId="5" borderId="14" xfId="54" applyNumberFormat="1" applyFont="1" applyFill="1" applyBorder="1" applyAlignment="1">
      <alignment horizontal="left" vertical="top"/>
      <protection/>
    </xf>
    <xf numFmtId="0" fontId="5" fillId="5" borderId="17" xfId="54" applyNumberFormat="1" applyFont="1" applyFill="1" applyBorder="1" applyAlignment="1">
      <alignment horizontal="left" vertical="top"/>
      <protection/>
    </xf>
    <xf numFmtId="0" fontId="0" fillId="35" borderId="0" xfId="0" applyFill="1" applyAlignment="1">
      <alignment/>
    </xf>
    <xf numFmtId="0" fontId="5" fillId="35" borderId="0" xfId="54" applyNumberFormat="1" applyFont="1" applyFill="1" applyBorder="1" applyAlignment="1">
      <alignment horizontal="left" vertical="top"/>
      <protection/>
    </xf>
    <xf numFmtId="0" fontId="0" fillId="7" borderId="0" xfId="0" applyFill="1" applyAlignment="1">
      <alignment/>
    </xf>
    <xf numFmtId="0" fontId="5" fillId="7" borderId="10" xfId="56" applyNumberFormat="1" applyFont="1" applyFill="1" applyBorder="1" applyAlignment="1">
      <alignment horizontal="left" vertical="top" wrapText="1"/>
      <protection/>
    </xf>
    <xf numFmtId="0" fontId="0" fillId="7" borderId="10" xfId="0" applyFill="1" applyBorder="1" applyAlignment="1">
      <alignment/>
    </xf>
    <xf numFmtId="0" fontId="5" fillId="7" borderId="13" xfId="56" applyNumberFormat="1" applyFont="1" applyFill="1" applyBorder="1" applyAlignment="1">
      <alignment horizontal="left" vertical="top" wrapText="1"/>
      <protection/>
    </xf>
    <xf numFmtId="0" fontId="0" fillId="7" borderId="13" xfId="0" applyFill="1" applyBorder="1" applyAlignment="1">
      <alignment/>
    </xf>
    <xf numFmtId="10" fontId="0" fillId="7" borderId="10" xfId="0" applyNumberFormat="1" applyFill="1" applyBorder="1" applyAlignment="1">
      <alignment/>
    </xf>
    <xf numFmtId="0" fontId="0" fillId="19" borderId="0" xfId="0" applyFill="1" applyAlignment="1">
      <alignment/>
    </xf>
    <xf numFmtId="0" fontId="4" fillId="2" borderId="14" xfId="55" applyNumberFormat="1" applyFont="1" applyFill="1" applyBorder="1" applyAlignment="1">
      <alignment horizontal="left" vertical="top" wrapText="1"/>
      <protection/>
    </xf>
    <xf numFmtId="0" fontId="4" fillId="2" borderId="14" xfId="55" applyNumberFormat="1" applyFont="1" applyFill="1" applyBorder="1" applyAlignment="1">
      <alignment horizontal="center" vertical="top" wrapText="1"/>
      <protection/>
    </xf>
    <xf numFmtId="0" fontId="5" fillId="2" borderId="14" xfId="55" applyNumberFormat="1" applyFont="1" applyFill="1" applyBorder="1" applyAlignment="1">
      <alignment horizontal="left" vertical="top" wrapText="1"/>
      <protection/>
    </xf>
    <xf numFmtId="164" fontId="5" fillId="2" borderId="14" xfId="55" applyNumberFormat="1" applyFont="1" applyFill="1" applyBorder="1" applyAlignment="1">
      <alignment horizontal="right" vertical="top" wrapText="1"/>
      <protection/>
    </xf>
    <xf numFmtId="164" fontId="4" fillId="2" borderId="14" xfId="55" applyNumberFormat="1" applyFont="1" applyFill="1" applyBorder="1" applyAlignment="1">
      <alignment horizontal="right" vertical="top" wrapText="1"/>
      <protection/>
    </xf>
    <xf numFmtId="0" fontId="0" fillId="2" borderId="0" xfId="0" applyFill="1" applyAlignment="1">
      <alignment/>
    </xf>
    <xf numFmtId="0" fontId="0" fillId="14" borderId="0" xfId="0" applyFill="1" applyAlignment="1">
      <alignment/>
    </xf>
    <xf numFmtId="0" fontId="0" fillId="34" borderId="0" xfId="0" applyFill="1" applyAlignment="1">
      <alignment/>
    </xf>
    <xf numFmtId="0" fontId="3" fillId="34" borderId="14" xfId="55" applyNumberFormat="1" applyFont="1" applyFill="1" applyBorder="1" applyAlignment="1">
      <alignment horizontal="left" vertical="top"/>
      <protection/>
    </xf>
    <xf numFmtId="0" fontId="2" fillId="34" borderId="14" xfId="55" applyNumberFormat="1" applyFont="1" applyFill="1" applyBorder="1" applyAlignment="1">
      <alignment horizontal="left" vertical="top"/>
      <protection/>
    </xf>
    <xf numFmtId="0" fontId="2" fillId="34" borderId="10" xfId="57" applyNumberFormat="1" applyFont="1" applyFill="1" applyBorder="1" applyAlignment="1">
      <alignment horizontal="center" vertical="top"/>
      <protection/>
    </xf>
    <xf numFmtId="0" fontId="2" fillId="34" borderId="10" xfId="58" applyNumberFormat="1" applyFont="1" applyFill="1" applyBorder="1" applyAlignment="1">
      <alignment horizontal="left" vertical="top"/>
      <protection/>
    </xf>
    <xf numFmtId="0" fontId="30" fillId="34" borderId="0" xfId="0" applyFont="1" applyFill="1" applyAlignment="1">
      <alignment/>
    </xf>
    <xf numFmtId="0" fontId="30" fillId="34" borderId="10" xfId="0" applyFont="1" applyFill="1" applyBorder="1" applyAlignment="1">
      <alignment horizontal="center"/>
    </xf>
    <xf numFmtId="0" fontId="2" fillId="34" borderId="11" xfId="58" applyNumberFormat="1" applyFont="1" applyFill="1" applyBorder="1" applyAlignment="1">
      <alignment horizontal="left" vertical="top"/>
      <protection/>
    </xf>
    <xf numFmtId="0" fontId="0" fillId="2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12" borderId="0" xfId="0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20315" xfId="52"/>
    <cellStyle name="Обычный_030315" xfId="53"/>
    <cellStyle name="Обычный_040315" xfId="54"/>
    <cellStyle name="Обычный_120515" xfId="55"/>
    <cellStyle name="Обычный_180215" xfId="56"/>
    <cellStyle name="Обычный_191114" xfId="57"/>
    <cellStyle name="Обычный_21081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31.00390625" style="2" bestFit="1" customWidth="1"/>
    <col min="2" max="2" width="50.7109375" style="2" bestFit="1" customWidth="1"/>
    <col min="3" max="3" width="9.7109375" style="2" bestFit="1" customWidth="1"/>
    <col min="4" max="4" width="6.28125" style="2" bestFit="1" customWidth="1"/>
    <col min="5" max="5" width="9.00390625" style="2" bestFit="1" customWidth="1"/>
    <col min="6" max="16384" width="9.140625" style="2" customWidth="1"/>
  </cols>
  <sheetData>
    <row r="1" ht="15">
      <c r="A1" s="1">
        <v>120515</v>
      </c>
    </row>
    <row r="2" ht="15">
      <c r="A2" s="55" t="s">
        <v>35</v>
      </c>
    </row>
    <row r="3" spans="1:3" ht="15">
      <c r="A3" s="56" t="s">
        <v>0</v>
      </c>
      <c r="B3" s="14" t="s">
        <v>1</v>
      </c>
      <c r="C3" s="14" t="s">
        <v>19</v>
      </c>
    </row>
    <row r="4" spans="1:3" ht="15">
      <c r="A4" s="57" t="s">
        <v>0</v>
      </c>
      <c r="B4" s="15" t="s">
        <v>34</v>
      </c>
      <c r="C4" s="16">
        <v>2723.383</v>
      </c>
    </row>
    <row r="5" spans="1:3" ht="15">
      <c r="A5" s="57" t="s">
        <v>0</v>
      </c>
      <c r="B5" s="15" t="s">
        <v>34</v>
      </c>
      <c r="C5" s="16">
        <v>4223.422</v>
      </c>
    </row>
    <row r="6" spans="1:3" ht="15">
      <c r="A6" s="57" t="s">
        <v>0</v>
      </c>
      <c r="B6" s="15" t="s">
        <v>34</v>
      </c>
      <c r="C6" s="16">
        <v>3191.17</v>
      </c>
    </row>
    <row r="7" spans="1:3" ht="15">
      <c r="A7" s="57" t="s">
        <v>0</v>
      </c>
      <c r="B7" s="15" t="s">
        <v>34</v>
      </c>
      <c r="C7" s="16">
        <v>2569.556</v>
      </c>
    </row>
    <row r="8" spans="1:3" ht="15">
      <c r="A8" s="57" t="s">
        <v>0</v>
      </c>
      <c r="B8" s="15" t="s">
        <v>34</v>
      </c>
      <c r="C8" s="16">
        <v>4882.51</v>
      </c>
    </row>
    <row r="9" spans="1:3" ht="15">
      <c r="A9" s="57" t="s">
        <v>0</v>
      </c>
      <c r="B9" s="15" t="s">
        <v>34</v>
      </c>
      <c r="C9" s="16">
        <v>4303.08</v>
      </c>
    </row>
    <row r="10" spans="1:3" ht="15">
      <c r="A10" s="57" t="s">
        <v>0</v>
      </c>
      <c r="B10" s="15" t="s">
        <v>34</v>
      </c>
      <c r="C10" s="16">
        <v>2055.723</v>
      </c>
    </row>
    <row r="11" spans="1:3" ht="15">
      <c r="A11" s="57" t="s">
        <v>0</v>
      </c>
      <c r="B11" s="15" t="s">
        <v>34</v>
      </c>
      <c r="C11" s="16">
        <v>4183.315</v>
      </c>
    </row>
    <row r="12" spans="1:3" ht="15">
      <c r="A12" s="57" t="s">
        <v>0</v>
      </c>
      <c r="B12" s="15" t="s">
        <v>34</v>
      </c>
      <c r="C12" s="16">
        <v>4388.491</v>
      </c>
    </row>
    <row r="13" spans="1:3" ht="15">
      <c r="A13" s="57" t="s">
        <v>0</v>
      </c>
      <c r="B13" s="15" t="s">
        <v>34</v>
      </c>
      <c r="C13" s="16">
        <v>3519.651</v>
      </c>
    </row>
    <row r="14" spans="1:3" ht="15">
      <c r="A14" s="57" t="s">
        <v>0</v>
      </c>
      <c r="B14" s="15" t="s">
        <v>34</v>
      </c>
      <c r="C14" s="16">
        <v>2393.784</v>
      </c>
    </row>
    <row r="15" spans="1:3" ht="15">
      <c r="A15" s="57" t="s">
        <v>0</v>
      </c>
      <c r="B15" s="15" t="s">
        <v>34</v>
      </c>
      <c r="C15" s="16">
        <v>4437.787</v>
      </c>
    </row>
    <row r="16" spans="1:3" ht="15">
      <c r="A16" s="57" t="s">
        <v>0</v>
      </c>
      <c r="B16" s="15" t="s">
        <v>34</v>
      </c>
      <c r="C16" s="16">
        <v>440.706</v>
      </c>
    </row>
    <row r="17" spans="1:3" ht="15">
      <c r="A17" s="56"/>
      <c r="B17" s="14"/>
      <c r="C17" s="17">
        <f>SUM(C4:C16)</f>
        <v>43312.57799999999</v>
      </c>
    </row>
    <row r="18" ht="15.75" thickBot="1">
      <c r="A18" s="55"/>
    </row>
    <row r="19" spans="1:4" ht="15.75" thickBot="1">
      <c r="A19" s="58" t="s">
        <v>2</v>
      </c>
      <c r="B19" s="4">
        <v>11</v>
      </c>
      <c r="C19" s="5">
        <f>B19*4280</f>
        <v>47080</v>
      </c>
      <c r="D19" s="22">
        <f>C17/C19</f>
        <v>0.9199782922684789</v>
      </c>
    </row>
    <row r="20" ht="15">
      <c r="A20" s="55"/>
    </row>
    <row r="21" spans="1:2" ht="15">
      <c r="A21" s="59" t="s">
        <v>3</v>
      </c>
      <c r="B21" s="3">
        <v>3</v>
      </c>
    </row>
    <row r="22" spans="1:2" ht="15">
      <c r="A22" s="59" t="s">
        <v>4</v>
      </c>
      <c r="B22" s="3">
        <v>2</v>
      </c>
    </row>
    <row r="23" spans="1:2" ht="15">
      <c r="A23" s="59" t="s">
        <v>5</v>
      </c>
      <c r="B23" s="3">
        <v>1</v>
      </c>
    </row>
    <row r="24" spans="1:2" ht="15.75" thickBot="1">
      <c r="A24" s="59" t="s">
        <v>6</v>
      </c>
      <c r="B24" s="6">
        <v>11</v>
      </c>
    </row>
    <row r="25" spans="1:4" ht="15.75" thickBot="1">
      <c r="A25" s="59" t="s">
        <v>7</v>
      </c>
      <c r="B25" s="18">
        <v>0.125</v>
      </c>
      <c r="C25" s="22">
        <f>(HOUR(B25)*60+MINUTE(B25)-270)/600+1</f>
        <v>0.85</v>
      </c>
      <c r="D25" s="19"/>
    </row>
    <row r="26" spans="1:2" ht="15">
      <c r="A26" s="55"/>
      <c r="B26" s="20"/>
    </row>
    <row r="27" ht="15">
      <c r="A27" s="60" t="s">
        <v>8</v>
      </c>
    </row>
    <row r="28" spans="1:2" ht="15">
      <c r="A28" s="61">
        <f>A29/5*4.5</f>
        <v>2367</v>
      </c>
      <c r="B28" s="7" t="s">
        <v>9</v>
      </c>
    </row>
    <row r="29" spans="1:5" ht="15">
      <c r="A29" s="61">
        <v>2630</v>
      </c>
      <c r="B29" s="7" t="s">
        <v>10</v>
      </c>
      <c r="E29" s="8"/>
    </row>
    <row r="30" spans="1:5" ht="15.75" thickBot="1">
      <c r="A30" s="61">
        <f>A29/5*6</f>
        <v>3156</v>
      </c>
      <c r="B30" s="7" t="s">
        <v>11</v>
      </c>
      <c r="E30" s="8"/>
    </row>
    <row r="31" spans="1:5" ht="15">
      <c r="A31" s="55"/>
      <c r="B31" s="3" t="s">
        <v>12</v>
      </c>
      <c r="C31" s="3" t="s">
        <v>13</v>
      </c>
      <c r="D31" s="9" t="s">
        <v>14</v>
      </c>
      <c r="E31" s="10" t="s">
        <v>15</v>
      </c>
    </row>
    <row r="32" spans="1:5" ht="15.75" thickBot="1">
      <c r="A32" s="59" t="s">
        <v>16</v>
      </c>
      <c r="B32" s="11">
        <v>2421</v>
      </c>
      <c r="C32" s="3">
        <v>967</v>
      </c>
      <c r="D32" s="12">
        <f>C32+B32</f>
        <v>3388</v>
      </c>
      <c r="E32" s="23">
        <f>D32/A30</f>
        <v>1.073510773130545</v>
      </c>
    </row>
    <row r="33" spans="1:5" ht="15.75" thickBot="1">
      <c r="A33" s="59" t="s">
        <v>17</v>
      </c>
      <c r="B33" s="13">
        <v>6</v>
      </c>
      <c r="E33" s="8"/>
    </row>
    <row r="34" spans="1:5" ht="15.75" thickBot="1">
      <c r="A34" s="62" t="s">
        <v>7</v>
      </c>
      <c r="B34" s="18">
        <v>0.2222222222222222</v>
      </c>
      <c r="C34" s="22">
        <f>(HOUR(B34)*60+MINUTE(B34)-270)/600+1</f>
        <v>1.0833333333333333</v>
      </c>
      <c r="D34" s="20"/>
      <c r="E34" s="21"/>
    </row>
    <row r="36" spans="1:2" ht="15">
      <c r="A36" s="54" t="s">
        <v>43</v>
      </c>
      <c r="B36" s="53"/>
    </row>
    <row r="37" spans="1:2" ht="15">
      <c r="A37" s="48" t="s">
        <v>18</v>
      </c>
      <c r="B37" s="49" t="s">
        <v>46</v>
      </c>
    </row>
    <row r="38" spans="1:2" ht="15">
      <c r="A38" s="50" t="s">
        <v>20</v>
      </c>
      <c r="B38" s="51">
        <v>48965</v>
      </c>
    </row>
    <row r="39" spans="1:2" ht="15">
      <c r="A39" s="50" t="s">
        <v>21</v>
      </c>
      <c r="B39" s="51">
        <v>157691</v>
      </c>
    </row>
    <row r="40" spans="1:2" ht="15">
      <c r="A40" s="50" t="s">
        <v>22</v>
      </c>
      <c r="B40" s="51">
        <v>591033</v>
      </c>
    </row>
    <row r="41" spans="1:2" ht="15">
      <c r="A41" s="50" t="s">
        <v>23</v>
      </c>
      <c r="B41" s="51">
        <v>266021</v>
      </c>
    </row>
    <row r="42" spans="1:2" ht="15">
      <c r="A42" s="50" t="s">
        <v>24</v>
      </c>
      <c r="B42" s="51">
        <v>69028</v>
      </c>
    </row>
    <row r="43" spans="1:2" ht="15">
      <c r="A43" s="48" t="s">
        <v>25</v>
      </c>
      <c r="B43" s="52">
        <v>1132738</v>
      </c>
    </row>
    <row r="45" spans="1:3" ht="15">
      <c r="A45" s="31" t="s">
        <v>44</v>
      </c>
      <c r="B45" s="32"/>
      <c r="C45" s="32"/>
    </row>
    <row r="46" spans="1:3" ht="15">
      <c r="A46" s="33" t="s">
        <v>36</v>
      </c>
      <c r="B46" s="34" t="s">
        <v>29</v>
      </c>
      <c r="C46" s="34" t="s">
        <v>30</v>
      </c>
    </row>
    <row r="47" spans="1:3" ht="15">
      <c r="A47" s="35" t="s">
        <v>37</v>
      </c>
      <c r="B47" s="35" t="s">
        <v>42</v>
      </c>
      <c r="C47" s="35" t="s">
        <v>38</v>
      </c>
    </row>
    <row r="48" spans="1:3" ht="15">
      <c r="A48" s="35" t="s">
        <v>37</v>
      </c>
      <c r="B48" s="35" t="s">
        <v>42</v>
      </c>
      <c r="C48" s="35" t="s">
        <v>38</v>
      </c>
    </row>
    <row r="49" spans="1:3" ht="15">
      <c r="A49" s="35" t="s">
        <v>37</v>
      </c>
      <c r="B49" s="35" t="s">
        <v>42</v>
      </c>
      <c r="C49" s="35" t="s">
        <v>38</v>
      </c>
    </row>
    <row r="50" spans="1:3" ht="15">
      <c r="A50" s="35" t="s">
        <v>37</v>
      </c>
      <c r="B50" s="35" t="s">
        <v>42</v>
      </c>
      <c r="C50" s="35" t="s">
        <v>38</v>
      </c>
    </row>
    <row r="51" spans="1:3" ht="15">
      <c r="A51" s="32"/>
      <c r="B51" s="32"/>
      <c r="C51" s="32"/>
    </row>
    <row r="52" spans="1:3" ht="15">
      <c r="A52" s="32"/>
      <c r="B52" s="32"/>
      <c r="C52" s="32"/>
    </row>
    <row r="53" spans="1:3" ht="15">
      <c r="A53" s="36" t="s">
        <v>28</v>
      </c>
      <c r="B53" s="36" t="s">
        <v>29</v>
      </c>
      <c r="C53" s="36" t="s">
        <v>30</v>
      </c>
    </row>
    <row r="54" spans="1:3" ht="15">
      <c r="A54" s="37" t="s">
        <v>39</v>
      </c>
      <c r="B54" s="37" t="s">
        <v>42</v>
      </c>
      <c r="C54" s="37" t="s">
        <v>33</v>
      </c>
    </row>
    <row r="55" spans="1:3" ht="15">
      <c r="A55" s="37" t="s">
        <v>39</v>
      </c>
      <c r="B55" s="37" t="s">
        <v>42</v>
      </c>
      <c r="C55" s="37" t="s">
        <v>32</v>
      </c>
    </row>
    <row r="56" spans="1:3" ht="15">
      <c r="A56" s="37" t="s">
        <v>39</v>
      </c>
      <c r="B56" s="37" t="s">
        <v>42</v>
      </c>
      <c r="C56" s="37" t="s">
        <v>32</v>
      </c>
    </row>
    <row r="57" spans="1:3" ht="15">
      <c r="A57" s="37" t="s">
        <v>39</v>
      </c>
      <c r="B57" s="37" t="s">
        <v>42</v>
      </c>
      <c r="C57" s="37" t="s">
        <v>32</v>
      </c>
    </row>
    <row r="58" spans="1:3" ht="15">
      <c r="A58" s="37" t="s">
        <v>39</v>
      </c>
      <c r="B58" s="37" t="s">
        <v>42</v>
      </c>
      <c r="C58" s="37" t="s">
        <v>40</v>
      </c>
    </row>
    <row r="59" spans="1:3" ht="15">
      <c r="A59" s="32"/>
      <c r="B59" s="37" t="s">
        <v>42</v>
      </c>
      <c r="C59" s="38" t="s">
        <v>31</v>
      </c>
    </row>
    <row r="60" spans="1:3" ht="15">
      <c r="A60" s="39"/>
      <c r="B60" s="40"/>
      <c r="C60" s="40"/>
    </row>
    <row r="61" spans="1:3" ht="15">
      <c r="A61" s="39"/>
      <c r="B61" s="40"/>
      <c r="C61" s="40"/>
    </row>
    <row r="62" spans="1:3" ht="15">
      <c r="A62" s="47" t="s">
        <v>45</v>
      </c>
      <c r="B62" s="41"/>
      <c r="C62" s="41"/>
    </row>
    <row r="63" spans="1:3" ht="15">
      <c r="A63" s="42" t="s">
        <v>41</v>
      </c>
      <c r="B63" s="43">
        <v>463</v>
      </c>
      <c r="C63" s="41"/>
    </row>
    <row r="64" spans="1:3" ht="22.5">
      <c r="A64" s="44" t="s">
        <v>26</v>
      </c>
      <c r="B64" s="45">
        <v>17436</v>
      </c>
      <c r="C64" s="41"/>
    </row>
    <row r="65" spans="1:3" ht="15">
      <c r="A65" s="42" t="s">
        <v>27</v>
      </c>
      <c r="B65" s="43">
        <v>18</v>
      </c>
      <c r="C65" s="46">
        <f>B65/B64</f>
        <v>0.0010323468685478321</v>
      </c>
    </row>
    <row r="67" spans="1:2" ht="15">
      <c r="A67" s="24" t="s">
        <v>43</v>
      </c>
      <c r="B67" s="25"/>
    </row>
    <row r="68" spans="1:2" ht="15">
      <c r="A68" s="26" t="s">
        <v>18</v>
      </c>
      <c r="B68" s="27" t="s">
        <v>19</v>
      </c>
    </row>
    <row r="69" spans="1:2" ht="15">
      <c r="A69" s="28" t="s">
        <v>20</v>
      </c>
      <c r="B69" s="29">
        <v>46011</v>
      </c>
    </row>
    <row r="70" spans="1:2" ht="15">
      <c r="A70" s="28" t="s">
        <v>21</v>
      </c>
      <c r="B70" s="29">
        <v>204498</v>
      </c>
    </row>
    <row r="71" spans="1:2" ht="15">
      <c r="A71" s="28" t="s">
        <v>22</v>
      </c>
      <c r="B71" s="29">
        <v>776302</v>
      </c>
    </row>
    <row r="72" spans="1:2" ht="15">
      <c r="A72" s="28" t="s">
        <v>23</v>
      </c>
      <c r="B72" s="29">
        <v>347762</v>
      </c>
    </row>
    <row r="73" spans="1:2" ht="15">
      <c r="A73" s="28" t="s">
        <v>24</v>
      </c>
      <c r="B73" s="29">
        <v>57471</v>
      </c>
    </row>
    <row r="74" spans="1:2" ht="15">
      <c r="A74" s="26" t="s">
        <v>25</v>
      </c>
      <c r="B74" s="30">
        <v>1432044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3" max="3" width="13.28125" style="0" bestFit="1" customWidth="1"/>
    <col min="6" max="6" width="13.28125" style="0" bestFit="1" customWidth="1"/>
    <col min="9" max="9" width="13.421875" style="0" bestFit="1" customWidth="1"/>
    <col min="14" max="14" width="12.421875" style="0" bestFit="1" customWidth="1"/>
    <col min="15" max="15" width="11.00390625" style="0" bestFit="1" customWidth="1"/>
    <col min="17" max="17" width="12.57421875" style="0" bestFit="1" customWidth="1"/>
    <col min="19" max="19" width="19.7109375" style="0" bestFit="1" customWidth="1"/>
    <col min="20" max="20" width="22.140625" style="0" bestFit="1" customWidth="1"/>
    <col min="21" max="21" width="12.57421875" style="0" bestFit="1" customWidth="1"/>
    <col min="26" max="26" width="8.8515625" style="0" bestFit="1" customWidth="1"/>
    <col min="27" max="27" width="15.00390625" style="0" bestFit="1" customWidth="1"/>
    <col min="30" max="30" width="15.00390625" style="0" bestFit="1" customWidth="1"/>
    <col min="33" max="33" width="15.8515625" style="0" bestFit="1" customWidth="1"/>
    <col min="42" max="42" width="15.8515625" style="0" bestFit="1" customWidth="1"/>
  </cols>
  <sheetData>
    <row r="1" ht="15">
      <c r="A1" t="s">
        <v>47</v>
      </c>
    </row>
    <row r="2" spans="2:42" ht="15">
      <c r="B2" s="72" t="s">
        <v>58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1" t="s">
        <v>63</v>
      </c>
      <c r="T2" s="71"/>
      <c r="U2" s="71"/>
      <c r="V2" s="73" t="s">
        <v>66</v>
      </c>
      <c r="W2" s="73"/>
      <c r="X2" s="73"/>
      <c r="Y2" s="69" t="s">
        <v>74</v>
      </c>
      <c r="Z2" s="69"/>
      <c r="AA2" s="69"/>
      <c r="AB2" s="69"/>
      <c r="AC2" s="69"/>
      <c r="AD2" s="69"/>
      <c r="AE2" s="69"/>
      <c r="AF2" s="69"/>
      <c r="AG2" s="69"/>
      <c r="AH2" s="70" t="s">
        <v>75</v>
      </c>
      <c r="AI2" s="70"/>
      <c r="AJ2" s="70"/>
      <c r="AK2" s="70"/>
      <c r="AL2" s="70"/>
      <c r="AM2" s="70"/>
      <c r="AN2" s="70"/>
      <c r="AO2" s="70"/>
      <c r="AP2" s="70"/>
    </row>
    <row r="3" spans="1:42" s="4" customFormat="1" ht="15">
      <c r="A3" s="3" t="s">
        <v>48</v>
      </c>
      <c r="B3" s="64" t="s">
        <v>49</v>
      </c>
      <c r="C3" s="64" t="s">
        <v>50</v>
      </c>
      <c r="D3" s="64" t="s">
        <v>51</v>
      </c>
      <c r="E3" s="64" t="s">
        <v>52</v>
      </c>
      <c r="F3" s="64" t="s">
        <v>53</v>
      </c>
      <c r="G3" s="64" t="s">
        <v>54</v>
      </c>
      <c r="H3" s="64" t="s">
        <v>55</v>
      </c>
      <c r="I3" s="64" t="s">
        <v>56</v>
      </c>
      <c r="J3" s="64" t="s">
        <v>51</v>
      </c>
      <c r="K3" s="64" t="s">
        <v>55</v>
      </c>
      <c r="L3" s="64" t="s">
        <v>53</v>
      </c>
      <c r="M3" s="64" t="s">
        <v>57</v>
      </c>
      <c r="N3" s="65" t="s">
        <v>17</v>
      </c>
      <c r="O3" s="65" t="s">
        <v>59</v>
      </c>
      <c r="P3" s="65" t="s">
        <v>60</v>
      </c>
      <c r="Q3" s="65" t="s">
        <v>7</v>
      </c>
      <c r="R3" s="65" t="s">
        <v>17</v>
      </c>
      <c r="S3" s="66" t="s">
        <v>61</v>
      </c>
      <c r="T3" s="66" t="s">
        <v>62</v>
      </c>
      <c r="U3" s="66" t="s">
        <v>7</v>
      </c>
      <c r="V3" s="67" t="s">
        <v>35</v>
      </c>
      <c r="W3" s="67" t="s">
        <v>64</v>
      </c>
      <c r="X3" s="67" t="s">
        <v>65</v>
      </c>
      <c r="Y3" s="68" t="s">
        <v>67</v>
      </c>
      <c r="Z3" s="68" t="s">
        <v>51</v>
      </c>
      <c r="AA3" s="68" t="s">
        <v>68</v>
      </c>
      <c r="AB3" s="68" t="s">
        <v>69</v>
      </c>
      <c r="AC3" s="68" t="s">
        <v>54</v>
      </c>
      <c r="AD3" s="68" t="s">
        <v>70</v>
      </c>
      <c r="AE3" s="68" t="s">
        <v>72</v>
      </c>
      <c r="AF3" s="68" t="s">
        <v>73</v>
      </c>
      <c r="AG3" s="68" t="s">
        <v>71</v>
      </c>
      <c r="AH3" s="63" t="s">
        <v>67</v>
      </c>
      <c r="AI3" s="63" t="s">
        <v>51</v>
      </c>
      <c r="AJ3" s="63" t="s">
        <v>68</v>
      </c>
      <c r="AK3" s="63" t="s">
        <v>69</v>
      </c>
      <c r="AL3" s="63" t="s">
        <v>54</v>
      </c>
      <c r="AM3" s="63" t="s">
        <v>70</v>
      </c>
      <c r="AN3" s="63" t="s">
        <v>72</v>
      </c>
      <c r="AO3" s="63" t="s">
        <v>73</v>
      </c>
      <c r="AP3" s="63" t="s">
        <v>71</v>
      </c>
    </row>
  </sheetData>
  <sheetProtection/>
  <mergeCells count="5">
    <mergeCell ref="Y2:AG2"/>
    <mergeCell ref="AH2:AP2"/>
    <mergeCell ref="S2:U2"/>
    <mergeCell ref="B2:R2"/>
    <mergeCell ref="V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Sheikin_M</dc:creator>
  <cp:keywords/>
  <dc:description/>
  <cp:lastModifiedBy>Sheikin_M</cp:lastModifiedBy>
  <cp:lastPrinted>2015-05-14T09:46:52Z</cp:lastPrinted>
  <dcterms:created xsi:type="dcterms:W3CDTF">2015-05-13T15:45:28Z</dcterms:created>
  <dcterms:modified xsi:type="dcterms:W3CDTF">2015-05-14T09:48:21Z</dcterms:modified>
  <cp:category/>
  <cp:version/>
  <cp:contentType/>
  <cp:contentStatus/>
</cp:coreProperties>
</file>