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enis\OneDrive for Business\Приёмы\62 - SUMIFS\"/>
    </mc:Choice>
  </mc:AlternateContent>
  <bookViews>
    <workbookView xWindow="0" yWindow="0" windowWidth="11970" windowHeight="9660"/>
  </bookViews>
  <sheets>
    <sheet name="Data" sheetId="1" r:id="rId1"/>
    <sheet name="Blank" sheetId="3" r:id="rId2"/>
    <sheet name="Ref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G10" i="3"/>
  <c r="G8" i="3"/>
  <c r="G6" i="3"/>
  <c r="E11" i="3"/>
  <c r="G4" i="3"/>
  <c r="C4" i="3"/>
  <c r="C5" i="3"/>
  <c r="C6" i="3"/>
  <c r="C7" i="3"/>
  <c r="C8" i="3"/>
  <c r="C9" i="3"/>
  <c r="C10" i="3"/>
  <c r="C3" i="3"/>
  <c r="H12" i="3"/>
  <c r="H10" i="3"/>
  <c r="H8" i="3"/>
  <c r="H6" i="3"/>
  <c r="H4" i="3"/>
  <c r="L30" i="1" l="1"/>
  <c r="O21" i="1"/>
  <c r="L20" i="1"/>
  <c r="O13" i="1"/>
  <c r="L14" i="1"/>
  <c r="L6" i="1"/>
  <c r="D29" i="1"/>
  <c r="F29" i="1"/>
  <c r="G29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" i="1"/>
  <c r="I29" i="1" s="1"/>
  <c r="E29" i="1"/>
  <c r="H7" i="1"/>
  <c r="H13" i="1"/>
  <c r="H24" i="1"/>
  <c r="H14" i="1"/>
  <c r="H5" i="1"/>
  <c r="H27" i="1"/>
  <c r="H16" i="1"/>
  <c r="H17" i="1"/>
  <c r="H20" i="1"/>
  <c r="H11" i="1"/>
  <c r="H9" i="1"/>
  <c r="H3" i="1"/>
  <c r="H10" i="1"/>
  <c r="H4" i="1"/>
  <c r="O7" i="1" s="1"/>
  <c r="H26" i="1"/>
  <c r="H23" i="1"/>
  <c r="H25" i="1"/>
  <c r="H8" i="1"/>
  <c r="H6" i="1"/>
  <c r="H12" i="1"/>
  <c r="H22" i="1"/>
  <c r="H19" i="1"/>
  <c r="H18" i="1"/>
  <c r="H21" i="1"/>
  <c r="H15" i="1"/>
  <c r="H28" i="1"/>
  <c r="H29" i="1" l="1"/>
</calcChain>
</file>

<file path=xl/sharedStrings.xml><?xml version="1.0" encoding="utf-8"?>
<sst xmlns="http://schemas.openxmlformats.org/spreadsheetml/2006/main" count="134" uniqueCount="49">
  <si>
    <t>Товар</t>
  </si>
  <si>
    <t>Дата продажи</t>
  </si>
  <si>
    <t>Магазин</t>
  </si>
  <si>
    <t>Количество</t>
  </si>
  <si>
    <t>Цена</t>
  </si>
  <si>
    <t>Скидка</t>
  </si>
  <si>
    <t>Сумма</t>
  </si>
  <si>
    <t>Телевизор</t>
  </si>
  <si>
    <t>Холодильник</t>
  </si>
  <si>
    <t>Компьютер</t>
  </si>
  <si>
    <t>Центр</t>
  </si>
  <si>
    <t>Восток</t>
  </si>
  <si>
    <t>Запад</t>
  </si>
  <si>
    <t>Юг</t>
  </si>
  <si>
    <t>Итог</t>
  </si>
  <si>
    <t>Операция</t>
  </si>
  <si>
    <t>&gt;</t>
  </si>
  <si>
    <t>&gt;=</t>
  </si>
  <si>
    <t>&lt;</t>
  </si>
  <si>
    <t>&lt;=</t>
  </si>
  <si>
    <t>Продажи</t>
  </si>
  <si>
    <t>Пример 1</t>
  </si>
  <si>
    <t>Пример 2</t>
  </si>
  <si>
    <t>С…</t>
  </si>
  <si>
    <t>По…</t>
  </si>
  <si>
    <t>Пример 3</t>
  </si>
  <si>
    <t>Выручка за день</t>
  </si>
  <si>
    <t>Пример 4</t>
  </si>
  <si>
    <t>*р</t>
  </si>
  <si>
    <t>*т*</t>
  </si>
  <si>
    <t>Пример 5</t>
  </si>
  <si>
    <t>% продаж выше средней цены</t>
  </si>
  <si>
    <t>Пример 6</t>
  </si>
  <si>
    <t>Магазин 1</t>
  </si>
  <si>
    <t>Магазин 2</t>
  </si>
  <si>
    <t>Продажи двух магазинов</t>
  </si>
  <si>
    <t>Пример 7</t>
  </si>
  <si>
    <t>% скидки</t>
  </si>
  <si>
    <t>Фактов</t>
  </si>
  <si>
    <t>Пустые ячейки</t>
  </si>
  <si>
    <t>Пустые ячейки через формулу</t>
  </si>
  <si>
    <t>Числа</t>
  </si>
  <si>
    <t>Не пустые ячейки</t>
  </si>
  <si>
    <t>a</t>
  </si>
  <si>
    <t>b</t>
  </si>
  <si>
    <t>c</t>
  </si>
  <si>
    <t>Пустые ячейки реагируют на критерий "" и на "="</t>
  </si>
  <si>
    <t xml:space="preserve">Пустые ячейки от формул реагируют только на критерий "" </t>
  </si>
  <si>
    <t>Не пустые ячейки реагируют на "&lt;&gt;"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</si>
</sst>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\ [$₽-419]_-;\-* #,##0\ [$₽-419]_-;_-* &quot;-&quot;??\ [$₽-419]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right" indent="1"/>
    </xf>
    <xf numFmtId="0" fontId="0" fillId="0" borderId="1" xfId="0" applyBorder="1" applyAlignment="1">
      <alignment horizontal="left" indent="1"/>
    </xf>
    <xf numFmtId="164" fontId="2" fillId="4" borderId="1" xfId="1" applyNumberFormat="1" applyFont="1" applyFill="1" applyBorder="1" applyAlignment="1">
      <alignment horizontal="left" indent="1"/>
    </xf>
    <xf numFmtId="164" fontId="1" fillId="2" borderId="1" xfId="1" applyNumberFormat="1" applyFill="1" applyBorder="1"/>
    <xf numFmtId="0" fontId="1" fillId="2" borderId="2" xfId="3" applyBorder="1" applyAlignment="1">
      <alignment horizontal="center"/>
    </xf>
    <xf numFmtId="0" fontId="1" fillId="2" borderId="1" xfId="3" applyBorder="1" applyAlignment="1">
      <alignment horizontal="right" indent="1"/>
    </xf>
    <xf numFmtId="14" fontId="1" fillId="2" borderId="1" xfId="3" applyNumberFormat="1" applyBorder="1" applyAlignment="1">
      <alignment horizontal="right" indent="1"/>
    </xf>
    <xf numFmtId="0" fontId="0" fillId="2" borderId="1" xfId="3" applyFont="1" applyBorder="1" applyAlignment="1">
      <alignment horizontal="right" indent="1"/>
    </xf>
    <xf numFmtId="9" fontId="1" fillId="2" borderId="1" xfId="2" applyFill="1" applyBorder="1" applyAlignment="1">
      <alignment horizontal="center"/>
    </xf>
    <xf numFmtId="0" fontId="1" fillId="2" borderId="1" xfId="3" applyBorder="1" applyAlignment="1">
      <alignment horizontal="center"/>
    </xf>
    <xf numFmtId="9" fontId="0" fillId="0" borderId="0" xfId="2" applyFont="1" applyAlignment="1">
      <alignment horizontal="right" indent="1"/>
    </xf>
    <xf numFmtId="0" fontId="3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0" fontId="2" fillId="4" borderId="1" xfId="1" applyNumberFormat="1" applyFont="1" applyFill="1" applyBorder="1" applyAlignment="1">
      <alignment horizontal="center"/>
    </xf>
    <xf numFmtId="0" fontId="3" fillId="3" borderId="1" xfId="4" applyBorder="1" applyAlignment="1">
      <alignment horizontal="center"/>
    </xf>
    <xf numFmtId="9" fontId="4" fillId="5" borderId="0" xfId="0" applyNumberFormat="1" applyFont="1" applyFill="1" applyAlignment="1">
      <alignment horizontal="right" indent="1"/>
    </xf>
    <xf numFmtId="164" fontId="4" fillId="5" borderId="0" xfId="0" applyNumberFormat="1" applyFont="1" applyFill="1"/>
    <xf numFmtId="164" fontId="4" fillId="5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center"/>
    </xf>
    <xf numFmtId="0" fontId="3" fillId="3" borderId="1" xfId="4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9" fontId="2" fillId="4" borderId="1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center" vertical="center"/>
    </xf>
    <xf numFmtId="164" fontId="2" fillId="4" borderId="4" xfId="1" applyNumberFormat="1" applyFont="1" applyFill="1" applyBorder="1" applyAlignment="1">
      <alignment horizontal="center" vertical="center"/>
    </xf>
    <xf numFmtId="164" fontId="2" fillId="4" borderId="5" xfId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7" borderId="1" xfId="6" applyBorder="1" applyAlignment="1">
      <alignment horizontal="center" vertical="center" wrapText="1"/>
    </xf>
    <xf numFmtId="0" fontId="3" fillId="3" borderId="1" xfId="4" applyBorder="1" applyAlignment="1">
      <alignment horizontal="center" vertical="center" wrapText="1"/>
    </xf>
    <xf numFmtId="0" fontId="3" fillId="8" borderId="1" xfId="7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8" borderId="1" xfId="7" applyBorder="1" applyAlignment="1">
      <alignment horizontal="center"/>
    </xf>
    <xf numFmtId="0" fontId="3" fillId="6" borderId="1" xfId="5" applyBorder="1" applyAlignment="1">
      <alignment horizontal="center" vertical="center" wrapText="1"/>
    </xf>
    <xf numFmtId="0" fontId="3" fillId="7" borderId="1" xfId="6" applyBorder="1" applyAlignment="1">
      <alignment horizontal="center"/>
    </xf>
    <xf numFmtId="0" fontId="3" fillId="3" borderId="1" xfId="4" applyBorder="1" applyAlignment="1">
      <alignment horizontal="center" vertical="center" wrapText="1"/>
    </xf>
    <xf numFmtId="0" fontId="3" fillId="8" borderId="1" xfId="7" applyBorder="1" applyAlignment="1">
      <alignment horizontal="center" vertical="center" wrapText="1"/>
    </xf>
    <xf numFmtId="0" fontId="3" fillId="7" borderId="1" xfId="6" applyBorder="1" applyAlignment="1">
      <alignment horizontal="center" vertical="center"/>
    </xf>
  </cellXfs>
  <cellStyles count="8">
    <cellStyle name="20% — акцент3" xfId="3" builtinId="38"/>
    <cellStyle name="Акцент3" xfId="5" builtinId="37"/>
    <cellStyle name="Акцент4" xfId="6" builtinId="41"/>
    <cellStyle name="Акцент5" xfId="4" builtinId="45"/>
    <cellStyle name="Акцент6" xfId="7" builtinId="49"/>
    <cellStyle name="Обычный" xfId="0" builtinId="0"/>
    <cellStyle name="Процентный" xfId="2" builtinId="5"/>
    <cellStyle name="Финансовый" xfId="1" builtinId="3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[$₽-419]_-;\-* #,##0\ [$₽-419]_-;_-* &quot;-&quot;??\ [$₽-419]_-;_-@_-"/>
      <alignment horizontal="right" vertical="bottom" textRotation="0" wrapText="0" indent="1" justifyLastLine="0" shrinkToFit="0" readingOrder="0"/>
    </dxf>
    <dxf>
      <numFmt numFmtId="164" formatCode="_-* #,##0\ [$₽-419]_-;\-* #,##0\ [$₽-419]_-;_-* &quot;-&quot;??\ [$₽-419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8"/>
        </patternFill>
      </fill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ales" displayName="Sales" ref="B2:I29" totalsRowCount="1" totalsRowCellStyle="Акцент5">
  <sortState ref="B3:H28">
    <sortCondition ref="C2:C28"/>
  </sortState>
  <tableColumns count="8">
    <tableColumn id="1" name="Магазин" totalsRowLabel="Итог" totalsRowDxfId="8" dataCellStyle="Акцент5"/>
    <tableColumn id="2" name="Дата продажи" totalsRowDxfId="7" dataCellStyle="Акцент5"/>
    <tableColumn id="3" name="Товар" totalsRowFunction="count" totalsRowDxfId="6" dataCellStyle="Акцент5"/>
    <tableColumn id="4" name="Количество" totalsRowFunction="sum" totalsRowDxfId="5" dataCellStyle="Акцент5"/>
    <tableColumn id="5" name="Цена" totalsRowFunction="average" totalsRowDxfId="4" dataCellStyle="Акцент5"/>
    <tableColumn id="6" name="Скидка" totalsRowFunction="average" totalsRowDxfId="3" dataCellStyle="Акцент5"/>
    <tableColumn id="7" name="Сумма" totalsRowFunction="sum" totalsRowDxfId="2" dataCellStyle="Акцент5">
      <calculatedColumnFormula>(Sales[[#This Row],[Цена]]-Sales[[#This Row],[Скидка]])*Sales[[#This Row],[Количество]]</calculatedColumnFormula>
    </tableColumn>
    <tableColumn id="8" name="% скидки" totalsRowFunction="average" dataDxfId="1" totalsRowDxfId="0" dataCellStyle="Акцент5">
      <calculatedColumnFormula>Sales[[#This Row],[Скидка]]/Sales[[#This Row],[Цена]]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refShop" displayName="refShop" ref="B2:B6" totalsRowShown="0">
  <tableColumns count="1">
    <tableColumn id="1" name="Магазин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refOperation" displayName="refOperation" ref="D2:D6" totalsRowShown="0">
  <tableColumns count="1">
    <tableColumn id="1" name="Операция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refProduct" displayName="refProduct" ref="F2:F5" totalsRowShown="0">
  <tableColumns count="1">
    <tableColumn id="1" name="Товар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O30"/>
  <sheetViews>
    <sheetView showGridLines="0" tabSelected="1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B2" sqref="B2:I2"/>
    </sheetView>
  </sheetViews>
  <sheetFormatPr defaultRowHeight="15" x14ac:dyDescent="0.25"/>
  <cols>
    <col min="1" max="1" width="4.7109375" customWidth="1"/>
    <col min="2" max="2" width="10.85546875" customWidth="1"/>
    <col min="3" max="3" width="16.28515625" customWidth="1"/>
    <col min="4" max="4" width="14.7109375" customWidth="1"/>
    <col min="5" max="5" width="11.5703125" customWidth="1"/>
    <col min="6" max="6" width="13.42578125" customWidth="1"/>
    <col min="7" max="7" width="9.7109375" customWidth="1"/>
    <col min="8" max="8" width="14.42578125" customWidth="1"/>
    <col min="9" max="9" width="9.140625" customWidth="1"/>
    <col min="10" max="10" width="10.5703125" customWidth="1"/>
    <col min="11" max="11" width="14.42578125" customWidth="1"/>
    <col min="12" max="12" width="14.7109375" customWidth="1"/>
    <col min="13" max="13" width="11.28515625" customWidth="1"/>
    <col min="14" max="15" width="14.7109375" bestFit="1" customWidth="1"/>
  </cols>
  <sheetData>
    <row r="2" spans="2:15" x14ac:dyDescent="0.25">
      <c r="B2" s="3" t="s">
        <v>2</v>
      </c>
      <c r="C2" t="s">
        <v>1</v>
      </c>
      <c r="D2" s="3" t="s">
        <v>0</v>
      </c>
      <c r="E2" s="1" t="s">
        <v>3</v>
      </c>
      <c r="F2" s="1" t="s">
        <v>4</v>
      </c>
      <c r="G2" t="s">
        <v>5</v>
      </c>
      <c r="H2" s="1" t="s">
        <v>6</v>
      </c>
      <c r="I2" s="1" t="s">
        <v>37</v>
      </c>
      <c r="L2" s="2"/>
    </row>
    <row r="3" spans="2:15" x14ac:dyDescent="0.25">
      <c r="B3" s="3" t="s">
        <v>13</v>
      </c>
      <c r="C3" s="4">
        <v>42010</v>
      </c>
      <c r="D3" s="3" t="s">
        <v>9</v>
      </c>
      <c r="E3" s="1">
        <v>7</v>
      </c>
      <c r="F3" s="5">
        <v>29605</v>
      </c>
      <c r="G3" s="5">
        <v>0</v>
      </c>
      <c r="H3" s="5">
        <f>(Sales[[#This Row],[Цена]]-Sales[[#This Row],[Скидка]])*Sales[[#This Row],[Количество]]</f>
        <v>207235</v>
      </c>
      <c r="I3" s="15">
        <f>Sales[[#This Row],[Скидка]]/Sales[[#This Row],[Цена]]</f>
        <v>0</v>
      </c>
      <c r="K3" s="25" t="s">
        <v>21</v>
      </c>
      <c r="L3" s="25"/>
      <c r="N3" s="25" t="s">
        <v>22</v>
      </c>
      <c r="O3" s="25"/>
    </row>
    <row r="4" spans="2:15" x14ac:dyDescent="0.25">
      <c r="B4" s="3" t="s">
        <v>12</v>
      </c>
      <c r="C4" s="4">
        <v>42011</v>
      </c>
      <c r="D4" s="3" t="s">
        <v>8</v>
      </c>
      <c r="E4" s="1">
        <v>2</v>
      </c>
      <c r="F4" s="5">
        <v>25606</v>
      </c>
      <c r="G4" s="5">
        <v>0</v>
      </c>
      <c r="H4" s="5">
        <f>(Sales[[#This Row],[Цена]]-Sales[[#This Row],[Скидка]])*Sales[[#This Row],[Количество]]</f>
        <v>51212</v>
      </c>
      <c r="I4" s="15">
        <f>Sales[[#This Row],[Скидка]]/Sales[[#This Row],[Цена]]</f>
        <v>0</v>
      </c>
      <c r="K4" s="6" t="s">
        <v>2</v>
      </c>
      <c r="L4" s="10" t="s">
        <v>10</v>
      </c>
      <c r="N4" s="6" t="s">
        <v>0</v>
      </c>
      <c r="O4" s="10" t="s">
        <v>8</v>
      </c>
    </row>
    <row r="5" spans="2:15" x14ac:dyDescent="0.25">
      <c r="B5" s="3" t="s">
        <v>10</v>
      </c>
      <c r="C5" s="4">
        <v>42013</v>
      </c>
      <c r="D5" s="3" t="s">
        <v>8</v>
      </c>
      <c r="E5" s="1">
        <v>1</v>
      </c>
      <c r="F5" s="5">
        <v>25629</v>
      </c>
      <c r="G5" s="5">
        <v>4500</v>
      </c>
      <c r="H5" s="5">
        <f>(Sales[[#This Row],[Цена]]-Sales[[#This Row],[Скидка]])*Sales[[#This Row],[Количество]]</f>
        <v>21129</v>
      </c>
      <c r="I5" s="15">
        <f>Sales[[#This Row],[Скидка]]/Sales[[#This Row],[Цена]]</f>
        <v>0.17558234812126888</v>
      </c>
      <c r="K5" s="6" t="s">
        <v>0</v>
      </c>
      <c r="L5" s="10" t="s">
        <v>9</v>
      </c>
      <c r="N5" s="6" t="s">
        <v>23</v>
      </c>
      <c r="O5" s="11">
        <v>42005</v>
      </c>
    </row>
    <row r="6" spans="2:15" x14ac:dyDescent="0.25">
      <c r="B6" s="3" t="s">
        <v>13</v>
      </c>
      <c r="C6" s="4">
        <v>42018</v>
      </c>
      <c r="D6" s="3" t="s">
        <v>7</v>
      </c>
      <c r="E6" s="1">
        <v>4</v>
      </c>
      <c r="F6" s="5">
        <v>16340</v>
      </c>
      <c r="G6" s="5">
        <v>0</v>
      </c>
      <c r="H6" s="5">
        <f>(Sales[[#This Row],[Цена]]-Sales[[#This Row],[Скидка]])*Sales[[#This Row],[Количество]]</f>
        <v>65360</v>
      </c>
      <c r="I6" s="15">
        <f>Sales[[#This Row],[Скидка]]/Sales[[#This Row],[Цена]]</f>
        <v>0</v>
      </c>
      <c r="K6" s="6" t="s">
        <v>20</v>
      </c>
      <c r="L6" s="7">
        <f>SUMIFS(  Sales[Сумма],
                                      Sales[Магазин],  $L$4,
                                      Sales[Товар],  $L$5  )</f>
        <v>630726</v>
      </c>
      <c r="N6" s="6" t="s">
        <v>24</v>
      </c>
      <c r="O6" s="11">
        <v>42035</v>
      </c>
    </row>
    <row r="7" spans="2:15" x14ac:dyDescent="0.25">
      <c r="B7" s="3" t="s">
        <v>11</v>
      </c>
      <c r="C7" s="4">
        <v>42020</v>
      </c>
      <c r="D7" s="3" t="s">
        <v>8</v>
      </c>
      <c r="E7" s="1">
        <v>9</v>
      </c>
      <c r="F7" s="5">
        <v>25709</v>
      </c>
      <c r="G7" s="5">
        <v>4500</v>
      </c>
      <c r="H7" s="5">
        <f>(Sales[[#This Row],[Цена]]-Sales[[#This Row],[Скидка]])*Sales[[#This Row],[Количество]]</f>
        <v>190881</v>
      </c>
      <c r="I7" s="15">
        <f>Sales[[#This Row],[Скидка]]/Sales[[#This Row],[Цена]]</f>
        <v>0.17503597961803261</v>
      </c>
      <c r="N7" s="6" t="s">
        <v>20</v>
      </c>
      <c r="O7" s="7">
        <f>SUMIFS(Sales[Сумма],Sales[Товар],$O$4,Sales[Дата продажи],"&gt;="&amp;$O$5,Sales[Дата продажи],"&lt;="&amp;$O$6)</f>
        <v>330563</v>
      </c>
    </row>
    <row r="8" spans="2:15" x14ac:dyDescent="0.25">
      <c r="B8" s="3" t="s">
        <v>11</v>
      </c>
      <c r="C8" s="4">
        <v>42023</v>
      </c>
      <c r="D8" s="3" t="s">
        <v>7</v>
      </c>
      <c r="E8" s="1">
        <v>5</v>
      </c>
      <c r="F8" s="5">
        <v>16628</v>
      </c>
      <c r="G8" s="5">
        <v>3000</v>
      </c>
      <c r="H8" s="5">
        <f>(Sales[[#This Row],[Цена]]-Sales[[#This Row],[Скидка]])*Sales[[#This Row],[Количество]]</f>
        <v>68140</v>
      </c>
      <c r="I8" s="15">
        <f>Sales[[#This Row],[Скидка]]/Sales[[#This Row],[Цена]]</f>
        <v>0.18041857108491702</v>
      </c>
    </row>
    <row r="9" spans="2:15" x14ac:dyDescent="0.25">
      <c r="B9" s="3" t="s">
        <v>13</v>
      </c>
      <c r="C9" s="4">
        <v>42027</v>
      </c>
      <c r="D9" s="3" t="s">
        <v>9</v>
      </c>
      <c r="E9" s="1">
        <v>9</v>
      </c>
      <c r="F9" s="5">
        <v>29741</v>
      </c>
      <c r="G9" s="5">
        <v>1000</v>
      </c>
      <c r="H9" s="5">
        <f>(Sales[[#This Row],[Цена]]-Sales[[#This Row],[Скидка]])*Sales[[#This Row],[Количество]]</f>
        <v>258669</v>
      </c>
      <c r="I9" s="15">
        <f>Sales[[#This Row],[Скидка]]/Sales[[#This Row],[Цена]]</f>
        <v>3.3623617228741465E-2</v>
      </c>
    </row>
    <row r="10" spans="2:15" x14ac:dyDescent="0.25">
      <c r="B10" s="3" t="s">
        <v>11</v>
      </c>
      <c r="C10" s="4">
        <v>42030</v>
      </c>
      <c r="D10" s="3" t="s">
        <v>7</v>
      </c>
      <c r="E10" s="1">
        <v>9</v>
      </c>
      <c r="F10" s="5">
        <v>16675</v>
      </c>
      <c r="G10" s="5">
        <v>0</v>
      </c>
      <c r="H10" s="5">
        <f>(Sales[[#This Row],[Цена]]-Sales[[#This Row],[Скидка]])*Sales[[#This Row],[Количество]]</f>
        <v>150075</v>
      </c>
      <c r="I10" s="15">
        <f>Sales[[#This Row],[Скидка]]/Sales[[#This Row],[Цена]]</f>
        <v>0</v>
      </c>
      <c r="K10" s="25" t="s">
        <v>25</v>
      </c>
      <c r="L10" s="25"/>
      <c r="N10" s="25" t="s">
        <v>27</v>
      </c>
      <c r="O10" s="25"/>
    </row>
    <row r="11" spans="2:15" x14ac:dyDescent="0.25">
      <c r="B11" s="3" t="s">
        <v>10</v>
      </c>
      <c r="C11" s="4">
        <v>42032</v>
      </c>
      <c r="D11" s="3" t="s">
        <v>8</v>
      </c>
      <c r="E11" s="1">
        <v>3</v>
      </c>
      <c r="F11" s="5">
        <v>25947</v>
      </c>
      <c r="G11" s="5">
        <v>3500</v>
      </c>
      <c r="H11" s="5">
        <f>(Sales[[#This Row],[Цена]]-Sales[[#This Row],[Скидка]])*Sales[[#This Row],[Количество]]</f>
        <v>67341</v>
      </c>
      <c r="I11" s="15">
        <f>Sales[[#This Row],[Скидка]]/Sales[[#This Row],[Цена]]</f>
        <v>0.13489035341272596</v>
      </c>
      <c r="K11" s="6" t="s">
        <v>2</v>
      </c>
      <c r="L11" s="10" t="s">
        <v>10</v>
      </c>
      <c r="N11" s="6" t="s">
        <v>2</v>
      </c>
      <c r="O11" s="12" t="s">
        <v>29</v>
      </c>
    </row>
    <row r="12" spans="2:15" x14ac:dyDescent="0.25">
      <c r="B12" s="3" t="s">
        <v>12</v>
      </c>
      <c r="C12" s="4">
        <v>42032</v>
      </c>
      <c r="D12" s="3" t="s">
        <v>7</v>
      </c>
      <c r="E12" s="1">
        <v>10</v>
      </c>
      <c r="F12" s="5">
        <v>16521</v>
      </c>
      <c r="G12" s="5">
        <v>2500</v>
      </c>
      <c r="H12" s="5">
        <f>(Sales[[#This Row],[Цена]]-Sales[[#This Row],[Скидка]])*Sales[[#This Row],[Количество]]</f>
        <v>140210</v>
      </c>
      <c r="I12" s="15">
        <f>Sales[[#This Row],[Скидка]]/Sales[[#This Row],[Цена]]</f>
        <v>0.15132255916712065</v>
      </c>
      <c r="K12" s="26" t="s">
        <v>26</v>
      </c>
      <c r="L12" s="9" t="s">
        <v>17</v>
      </c>
      <c r="N12" s="6" t="s">
        <v>0</v>
      </c>
      <c r="O12" s="12" t="s">
        <v>28</v>
      </c>
    </row>
    <row r="13" spans="2:15" x14ac:dyDescent="0.25">
      <c r="B13" s="3" t="s">
        <v>12</v>
      </c>
      <c r="C13" s="4">
        <v>42037</v>
      </c>
      <c r="D13" s="3" t="s">
        <v>9</v>
      </c>
      <c r="E13" s="1">
        <v>8</v>
      </c>
      <c r="F13" s="5">
        <v>29167</v>
      </c>
      <c r="G13" s="5">
        <v>500</v>
      </c>
      <c r="H13" s="5">
        <f>(Sales[[#This Row],[Цена]]-Sales[[#This Row],[Скидка]])*Sales[[#This Row],[Количество]]</f>
        <v>229336</v>
      </c>
      <c r="I13" s="15">
        <f>Sales[[#This Row],[Скидка]]/Sales[[#This Row],[Цена]]</f>
        <v>1.7142661226728837E-2</v>
      </c>
      <c r="K13" s="26"/>
      <c r="L13" s="8">
        <v>200000</v>
      </c>
      <c r="N13" s="6" t="s">
        <v>20</v>
      </c>
      <c r="O13" s="7">
        <f>SUMIFS(  Sales[Сумма],
                                      Sales[Магазин],  $O$11,
                                      Sales[Товар],  $O$12  )</f>
        <v>1120292</v>
      </c>
    </row>
    <row r="14" spans="2:15" x14ac:dyDescent="0.25">
      <c r="B14" s="3" t="s">
        <v>10</v>
      </c>
      <c r="C14" s="4">
        <v>42038</v>
      </c>
      <c r="D14" s="3" t="s">
        <v>9</v>
      </c>
      <c r="E14" s="1">
        <v>7</v>
      </c>
      <c r="F14" s="5">
        <v>29934</v>
      </c>
      <c r="G14" s="5">
        <v>0</v>
      </c>
      <c r="H14" s="5">
        <f>(Sales[[#This Row],[Цена]]-Sales[[#This Row],[Скидка]])*Sales[[#This Row],[Количество]]</f>
        <v>209538</v>
      </c>
      <c r="I14" s="15">
        <f>Sales[[#This Row],[Скидка]]/Sales[[#This Row],[Цена]]</f>
        <v>0</v>
      </c>
      <c r="K14" s="6" t="s">
        <v>20</v>
      </c>
      <c r="L14" s="7">
        <f>SUMIFS(  Sales[Сумма],
                                      Sales[Магазин],  $L$11,
                                      Sales[Сумма],  $L$12 &amp; $L$13  )</f>
        <v>882966</v>
      </c>
    </row>
    <row r="15" spans="2:15" x14ac:dyDescent="0.25">
      <c r="B15" s="3" t="s">
        <v>10</v>
      </c>
      <c r="C15" s="4">
        <v>42038</v>
      </c>
      <c r="D15" s="3" t="s">
        <v>9</v>
      </c>
      <c r="E15" s="1">
        <v>7</v>
      </c>
      <c r="F15" s="5">
        <v>29340</v>
      </c>
      <c r="G15" s="5">
        <v>0</v>
      </c>
      <c r="H15" s="5">
        <f>(Sales[[#This Row],[Цена]]-Sales[[#This Row],[Скидка]])*Sales[[#This Row],[Количество]]</f>
        <v>205380</v>
      </c>
      <c r="I15" s="15">
        <f>Sales[[#This Row],[Скидка]]/Sales[[#This Row],[Цена]]</f>
        <v>0</v>
      </c>
    </row>
    <row r="16" spans="2:15" x14ac:dyDescent="0.25">
      <c r="B16" s="3" t="s">
        <v>11</v>
      </c>
      <c r="C16" s="4">
        <v>42046</v>
      </c>
      <c r="D16" s="3" t="s">
        <v>9</v>
      </c>
      <c r="E16" s="1">
        <v>6</v>
      </c>
      <c r="F16" s="5">
        <v>29170</v>
      </c>
      <c r="G16" s="5">
        <v>0</v>
      </c>
      <c r="H16" s="5">
        <f>(Sales[[#This Row],[Цена]]-Sales[[#This Row],[Скидка]])*Sales[[#This Row],[Количество]]</f>
        <v>175020</v>
      </c>
      <c r="I16" s="15">
        <f>Sales[[#This Row],[Скидка]]/Sales[[#This Row],[Цена]]</f>
        <v>0</v>
      </c>
    </row>
    <row r="17" spans="2:15" x14ac:dyDescent="0.25">
      <c r="B17" s="3" t="s">
        <v>12</v>
      </c>
      <c r="C17" s="4">
        <v>42047</v>
      </c>
      <c r="D17" s="3" t="s">
        <v>7</v>
      </c>
      <c r="E17" s="1">
        <v>4</v>
      </c>
      <c r="F17" s="5">
        <v>16233</v>
      </c>
      <c r="G17" s="5">
        <v>0</v>
      </c>
      <c r="H17" s="5">
        <f>(Sales[[#This Row],[Цена]]-Sales[[#This Row],[Скидка]])*Sales[[#This Row],[Количество]]</f>
        <v>64932</v>
      </c>
      <c r="I17" s="15">
        <f>Sales[[#This Row],[Скидка]]/Sales[[#This Row],[Цена]]</f>
        <v>0</v>
      </c>
      <c r="K17" s="25" t="s">
        <v>30</v>
      </c>
      <c r="L17" s="25"/>
      <c r="N17" s="25" t="s">
        <v>32</v>
      </c>
      <c r="O17" s="25"/>
    </row>
    <row r="18" spans="2:15" x14ac:dyDescent="0.25">
      <c r="B18" s="3" t="s">
        <v>10</v>
      </c>
      <c r="C18" s="4">
        <v>42055</v>
      </c>
      <c r="D18" s="3" t="s">
        <v>8</v>
      </c>
      <c r="E18" s="1">
        <v>10</v>
      </c>
      <c r="F18" s="5">
        <v>25224</v>
      </c>
      <c r="G18" s="5">
        <v>0</v>
      </c>
      <c r="H18" s="5">
        <f>(Sales[[#This Row],[Цена]]-Sales[[#This Row],[Скидка]])*Sales[[#This Row],[Количество]]</f>
        <v>252240</v>
      </c>
      <c r="I18" s="15">
        <f>Sales[[#This Row],[Скидка]]/Sales[[#This Row],[Цена]]</f>
        <v>0</v>
      </c>
      <c r="K18" s="6" t="s">
        <v>0</v>
      </c>
      <c r="L18" s="10" t="s">
        <v>8</v>
      </c>
      <c r="N18" s="6" t="s">
        <v>0</v>
      </c>
      <c r="O18" s="10" t="s">
        <v>9</v>
      </c>
    </row>
    <row r="19" spans="2:15" ht="15" customHeight="1" x14ac:dyDescent="0.25">
      <c r="B19" s="3" t="s">
        <v>13</v>
      </c>
      <c r="C19" s="4">
        <v>42058</v>
      </c>
      <c r="D19" s="3" t="s">
        <v>9</v>
      </c>
      <c r="E19" s="1">
        <v>9</v>
      </c>
      <c r="F19" s="5">
        <v>29198</v>
      </c>
      <c r="G19" s="5">
        <v>0</v>
      </c>
      <c r="H19" s="5">
        <f>(Sales[[#This Row],[Цена]]-Sales[[#This Row],[Скидка]])*Sales[[#This Row],[Количество]]</f>
        <v>262782</v>
      </c>
      <c r="I19" s="15">
        <f>Sales[[#This Row],[Скидка]]/Sales[[#This Row],[Цена]]</f>
        <v>0</v>
      </c>
      <c r="K19" s="6" t="s">
        <v>2</v>
      </c>
      <c r="L19" s="10" t="s">
        <v>10</v>
      </c>
      <c r="N19" s="6" t="s">
        <v>33</v>
      </c>
      <c r="O19" s="10" t="s">
        <v>10</v>
      </c>
    </row>
    <row r="20" spans="2:15" ht="15" customHeight="1" x14ac:dyDescent="0.25">
      <c r="B20" s="3" t="s">
        <v>10</v>
      </c>
      <c r="C20" s="4">
        <v>42061</v>
      </c>
      <c r="D20" s="3" t="s">
        <v>8</v>
      </c>
      <c r="E20" s="1">
        <v>2</v>
      </c>
      <c r="F20" s="5">
        <v>25040</v>
      </c>
      <c r="G20" s="5">
        <v>0</v>
      </c>
      <c r="H20" s="5">
        <f>(Sales[[#This Row],[Цена]]-Sales[[#This Row],[Скидка]])*Sales[[#This Row],[Количество]]</f>
        <v>50080</v>
      </c>
      <c r="I20" s="15">
        <f>Sales[[#This Row],[Скидка]]/Sales[[#This Row],[Цена]]</f>
        <v>0</v>
      </c>
      <c r="K20" s="26" t="s">
        <v>31</v>
      </c>
      <c r="L20" s="27">
        <f>SUMIFS(  Sales[Количество],
                                      Sales[Товар],  $L$18,
                                      Sales[Магазин],  $L$19,
                                      Sales[Цена],  "&gt;" &amp; AVERAGEIFS(  Sales[Цена],
                                                                                                                     Sales[Товар],  $L$18)  )
  /
   SUMIFS(  Sales[Количество],
                                       Sales[Товар],  $L$18,
                                       Sales[Магазин],  $L$19  )</f>
        <v>0.25</v>
      </c>
      <c r="N20" s="6" t="s">
        <v>34</v>
      </c>
      <c r="O20" s="10" t="s">
        <v>13</v>
      </c>
    </row>
    <row r="21" spans="2:15" x14ac:dyDescent="0.25">
      <c r="B21" s="3" t="s">
        <v>13</v>
      </c>
      <c r="C21" s="4">
        <v>42061</v>
      </c>
      <c r="D21" s="3" t="s">
        <v>9</v>
      </c>
      <c r="E21" s="1">
        <v>5</v>
      </c>
      <c r="F21" s="5">
        <v>29178</v>
      </c>
      <c r="G21" s="5">
        <v>2000</v>
      </c>
      <c r="H21" s="5">
        <f>(Sales[[#This Row],[Цена]]-Sales[[#This Row],[Скидка]])*Sales[[#This Row],[Количество]]</f>
        <v>135890</v>
      </c>
      <c r="I21" s="15">
        <f>Sales[[#This Row],[Скидка]]/Sales[[#This Row],[Цена]]</f>
        <v>6.8544794022893957E-2</v>
      </c>
      <c r="K21" s="26"/>
      <c r="L21" s="27"/>
      <c r="N21" s="28" t="s">
        <v>35</v>
      </c>
      <c r="O21" s="31">
        <f>SUMIFS(  Sales[Сумма],
                                      Sales[Товар],  $O$18,
                                      Sales[Магазин],  $O$19  )  +
  SUMIFS(  Sales[Сумма],
                                      Sales[Товар],  $O$18,
                                      Sales[Магазин],  $O$20  )</f>
        <v>1495302</v>
      </c>
    </row>
    <row r="22" spans="2:15" x14ac:dyDescent="0.25">
      <c r="B22" s="3" t="s">
        <v>12</v>
      </c>
      <c r="C22" s="4">
        <v>42068</v>
      </c>
      <c r="D22" s="3" t="s">
        <v>9</v>
      </c>
      <c r="E22" s="1">
        <v>3</v>
      </c>
      <c r="F22" s="5">
        <v>29576</v>
      </c>
      <c r="G22" s="5">
        <v>0</v>
      </c>
      <c r="H22" s="5">
        <f>(Sales[[#This Row],[Цена]]-Sales[[#This Row],[Скидка]])*Sales[[#This Row],[Количество]]</f>
        <v>88728</v>
      </c>
      <c r="I22" s="15">
        <f>Sales[[#This Row],[Скидка]]/Sales[[#This Row],[Цена]]</f>
        <v>0</v>
      </c>
      <c r="K22" s="26"/>
      <c r="L22" s="27"/>
      <c r="N22" s="29"/>
      <c r="O22" s="32"/>
    </row>
    <row r="23" spans="2:15" x14ac:dyDescent="0.25">
      <c r="B23" s="3" t="s">
        <v>10</v>
      </c>
      <c r="C23" s="4">
        <v>42070</v>
      </c>
      <c r="D23" s="3" t="s">
        <v>9</v>
      </c>
      <c r="E23" s="1">
        <v>8</v>
      </c>
      <c r="F23" s="5">
        <v>29976</v>
      </c>
      <c r="G23" s="5">
        <v>3000</v>
      </c>
      <c r="H23" s="5">
        <f>(Sales[[#This Row],[Цена]]-Sales[[#This Row],[Скидка]])*Sales[[#This Row],[Количество]]</f>
        <v>215808</v>
      </c>
      <c r="I23" s="15">
        <f>Sales[[#This Row],[Скидка]]/Sales[[#This Row],[Цена]]</f>
        <v>0.10008006405124099</v>
      </c>
      <c r="K23" s="26"/>
      <c r="L23" s="27"/>
      <c r="N23" s="30"/>
      <c r="O23" s="33"/>
    </row>
    <row r="24" spans="2:15" x14ac:dyDescent="0.25">
      <c r="B24" s="3" t="s">
        <v>13</v>
      </c>
      <c r="C24" s="4">
        <v>42078</v>
      </c>
      <c r="D24" s="3" t="s">
        <v>8</v>
      </c>
      <c r="E24" s="1">
        <v>4</v>
      </c>
      <c r="F24" s="5">
        <v>25055</v>
      </c>
      <c r="G24" s="5">
        <v>0</v>
      </c>
      <c r="H24" s="5">
        <f>(Sales[[#This Row],[Цена]]-Sales[[#This Row],[Скидка]])*Sales[[#This Row],[Количество]]</f>
        <v>100220</v>
      </c>
      <c r="I24" s="15">
        <f>Sales[[#This Row],[Скидка]]/Sales[[#This Row],[Цена]]</f>
        <v>0</v>
      </c>
    </row>
    <row r="25" spans="2:15" x14ac:dyDescent="0.25">
      <c r="B25" s="3" t="s">
        <v>12</v>
      </c>
      <c r="C25" s="4">
        <v>42080</v>
      </c>
      <c r="D25" s="3" t="s">
        <v>8</v>
      </c>
      <c r="E25" s="1">
        <v>6</v>
      </c>
      <c r="F25" s="5">
        <v>25927</v>
      </c>
      <c r="G25" s="5">
        <v>0</v>
      </c>
      <c r="H25" s="5">
        <f>(Sales[[#This Row],[Цена]]-Sales[[#This Row],[Скидка]])*Sales[[#This Row],[Количество]]</f>
        <v>155562</v>
      </c>
      <c r="I25" s="15">
        <f>Sales[[#This Row],[Скидка]]/Sales[[#This Row],[Цена]]</f>
        <v>0</v>
      </c>
    </row>
    <row r="26" spans="2:15" x14ac:dyDescent="0.25">
      <c r="B26" s="3" t="s">
        <v>10</v>
      </c>
      <c r="C26" s="4">
        <v>42085</v>
      </c>
      <c r="D26" s="3" t="s">
        <v>7</v>
      </c>
      <c r="E26" s="1">
        <v>6</v>
      </c>
      <c r="F26" s="5">
        <v>16272</v>
      </c>
      <c r="G26" s="5">
        <v>3000</v>
      </c>
      <c r="H26" s="5">
        <f>(Sales[[#This Row],[Цена]]-Sales[[#This Row],[Скидка]])*Sales[[#This Row],[Количество]]</f>
        <v>79632</v>
      </c>
      <c r="I26" s="15">
        <f>Sales[[#This Row],[Скидка]]/Sales[[#This Row],[Цена]]</f>
        <v>0.18436578171091444</v>
      </c>
      <c r="K26" s="25" t="s">
        <v>36</v>
      </c>
      <c r="L26" s="25"/>
    </row>
    <row r="27" spans="2:15" x14ac:dyDescent="0.25">
      <c r="B27" s="3" t="s">
        <v>13</v>
      </c>
      <c r="C27" s="4">
        <v>42089</v>
      </c>
      <c r="D27" s="3" t="s">
        <v>7</v>
      </c>
      <c r="E27" s="1">
        <v>2</v>
      </c>
      <c r="F27" s="5">
        <v>16416</v>
      </c>
      <c r="G27" s="5">
        <v>0</v>
      </c>
      <c r="H27" s="5">
        <f>(Sales[[#This Row],[Цена]]-Sales[[#This Row],[Скидка]])*Sales[[#This Row],[Количество]]</f>
        <v>32832</v>
      </c>
      <c r="I27" s="15">
        <f>Sales[[#This Row],[Скидка]]/Sales[[#This Row],[Цена]]</f>
        <v>0</v>
      </c>
      <c r="K27" s="6" t="s">
        <v>2</v>
      </c>
      <c r="L27" s="14" t="s">
        <v>10</v>
      </c>
    </row>
    <row r="28" spans="2:15" x14ac:dyDescent="0.25">
      <c r="B28" s="3" t="s">
        <v>10</v>
      </c>
      <c r="C28" s="4">
        <v>42092</v>
      </c>
      <c r="D28" s="3" t="s">
        <v>7</v>
      </c>
      <c r="E28" s="1">
        <v>1</v>
      </c>
      <c r="F28" s="5">
        <v>16699</v>
      </c>
      <c r="G28" s="5">
        <v>0</v>
      </c>
      <c r="H28" s="5">
        <f>(Sales[[#This Row],[Цена]]-Sales[[#This Row],[Скидка]])*Sales[[#This Row],[Количество]]</f>
        <v>16699</v>
      </c>
      <c r="I28" s="15">
        <f>Sales[[#This Row],[Скидка]]/Sales[[#This Row],[Цена]]</f>
        <v>0</v>
      </c>
      <c r="K28" s="26" t="s">
        <v>37</v>
      </c>
      <c r="L28" s="9" t="s">
        <v>17</v>
      </c>
    </row>
    <row r="29" spans="2:15" x14ac:dyDescent="0.25">
      <c r="B29" s="16" t="s">
        <v>14</v>
      </c>
      <c r="C29" s="17"/>
      <c r="D29" s="24">
        <f>SUBTOTAL(103,Sales[Товар])</f>
        <v>26</v>
      </c>
      <c r="E29" s="17">
        <f>SUBTOTAL(109,Sales[Количество])</f>
        <v>147</v>
      </c>
      <c r="F29" s="23">
        <f>SUBTOTAL(101,Sales[Цена])</f>
        <v>24261.76923076923</v>
      </c>
      <c r="G29" s="22">
        <f>SUBTOTAL(101,Sales[Скидка])</f>
        <v>1057.6923076923076</v>
      </c>
      <c r="H29" s="18">
        <f>SUBTOTAL(109,Sales[Сумма])</f>
        <v>3494931</v>
      </c>
      <c r="I29" s="21">
        <f>SUBTOTAL(101,Sales[% скидки])</f>
        <v>4.6961797294022493E-2</v>
      </c>
      <c r="K29" s="26"/>
      <c r="L29" s="13">
        <v>0.05</v>
      </c>
    </row>
    <row r="30" spans="2:15" x14ac:dyDescent="0.25">
      <c r="K30" s="6" t="s">
        <v>38</v>
      </c>
      <c r="L30" s="19">
        <f>COUNTIFS(  Sales[Магазин],  $L$27,
                                   Sales[% скидки],  $L$28 &amp; $L$29  )</f>
        <v>4</v>
      </c>
    </row>
  </sheetData>
  <mergeCells count="13">
    <mergeCell ref="K26:L26"/>
    <mergeCell ref="K28:K29"/>
    <mergeCell ref="K20:K23"/>
    <mergeCell ref="L20:L23"/>
    <mergeCell ref="N17:O17"/>
    <mergeCell ref="N21:N23"/>
    <mergeCell ref="O21:O23"/>
    <mergeCell ref="K17:L17"/>
    <mergeCell ref="K3:L3"/>
    <mergeCell ref="N3:O3"/>
    <mergeCell ref="K10:L10"/>
    <mergeCell ref="K12:K13"/>
    <mergeCell ref="N10:O10"/>
  </mergeCells>
  <dataValidations count="10">
    <dataValidation type="list" allowBlank="1" showInputMessage="1" showErrorMessage="1" sqref="L4 L11 L19 O19:O20 L27">
      <formula1>INDIRECT("refShop")</formula1>
    </dataValidation>
    <dataValidation type="list" allowBlank="1" showInputMessage="1" showErrorMessage="1" sqref="L5 O4 L18 O18">
      <formula1>INDIRECT("refProduct")</formula1>
    </dataValidation>
    <dataValidation type="list" allowBlank="1" showInputMessage="1" showErrorMessage="1" sqref="L12 L28">
      <formula1>INDIRECT("refOperation")</formula1>
    </dataValidation>
    <dataValidation allowBlank="1" showInputMessage="1" showErrorMessage="1" prompt="Продажи с фильтрацией по магазину и товару" sqref="L6"/>
    <dataValidation allowBlank="1" showInputMessage="1" showErrorMessage="1" prompt="Продажи с фильтрацией по товару и периоду продаж" sqref="O7"/>
    <dataValidation allowBlank="1" showInputMessage="1" showErrorMessage="1" prompt="Продажи с фильтрацией по магазину и выручке за день. Выражение по выручке вы задаёте самостоятельно." sqref="L14"/>
    <dataValidation allowBlank="1" showInputMessage="1" showErrorMessage="1" prompt="Продажи с фильтрацией по магазину и товару на основе текстовой маски." sqref="O13"/>
    <dataValidation allowBlank="1" showInputMessage="1" showErrorMessage="1" prompt="В сколько % случаев при продаже одного вида товара в магазине он был продан по ценам выше средней по данному товару. Средние цены единые для всех магазинов и зависят только от вида товара. То есть, кто торговал по более высоким ценам." sqref="L20:L23"/>
    <dataValidation allowBlank="1" showInputMessage="1" showErrorMessage="1" prompt="Продажи по двум магазинам на выбор" sqref="O21:O23"/>
    <dataValidation allowBlank="1" showInputMessage="1" showErrorMessage="1" prompt="Количество фактов продажи со скидкой согласно условия (в примере - превышающей 5%)" sqref="L30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L13"/>
  <sheetViews>
    <sheetView workbookViewId="0">
      <selection activeCell="G6" sqref="G6"/>
    </sheetView>
  </sheetViews>
  <sheetFormatPr defaultRowHeight="15" x14ac:dyDescent="0.25"/>
  <cols>
    <col min="8" max="8" width="35.7109375" bestFit="1" customWidth="1"/>
  </cols>
  <sheetData>
    <row r="2" spans="2:12" ht="60" x14ac:dyDescent="0.25">
      <c r="B2" s="38" t="s">
        <v>39</v>
      </c>
      <c r="C2" s="37" t="s">
        <v>40</v>
      </c>
      <c r="D2" s="36" t="s">
        <v>42</v>
      </c>
      <c r="E2" s="41" t="s">
        <v>41</v>
      </c>
    </row>
    <row r="3" spans="2:12" x14ac:dyDescent="0.25">
      <c r="B3" s="34"/>
      <c r="C3" s="34" t="str">
        <f>""</f>
        <v/>
      </c>
      <c r="D3" s="35" t="s">
        <v>43</v>
      </c>
      <c r="E3" s="35">
        <v>1</v>
      </c>
    </row>
    <row r="4" spans="2:12" x14ac:dyDescent="0.25">
      <c r="B4" s="34"/>
      <c r="C4" s="34" t="str">
        <f>""</f>
        <v/>
      </c>
      <c r="D4" s="35" t="s">
        <v>44</v>
      </c>
      <c r="E4" s="35">
        <v>2</v>
      </c>
      <c r="G4" s="40">
        <f>SUMIFS(E3:E10,B3:B10,"")</f>
        <v>36</v>
      </c>
      <c r="H4" s="3" t="str">
        <f ca="1">_xlfn.FORMULATEXT(G4)</f>
        <v>=СУММЕСЛИМН(E3:E10;B3:B10;"")</v>
      </c>
      <c r="I4" s="44" t="s">
        <v>46</v>
      </c>
      <c r="J4" s="44"/>
      <c r="K4" s="44"/>
      <c r="L4" s="44"/>
    </row>
    <row r="5" spans="2:12" x14ac:dyDescent="0.25">
      <c r="B5" s="34"/>
      <c r="C5" s="34" t="str">
        <f>""</f>
        <v/>
      </c>
      <c r="D5" s="35" t="s">
        <v>45</v>
      </c>
      <c r="E5" s="35">
        <v>3</v>
      </c>
      <c r="I5" s="44"/>
      <c r="J5" s="44"/>
      <c r="K5" s="44"/>
      <c r="L5" s="44"/>
    </row>
    <row r="6" spans="2:12" x14ac:dyDescent="0.25">
      <c r="B6" s="34"/>
      <c r="C6" s="34" t="str">
        <f>""</f>
        <v/>
      </c>
      <c r="D6" s="35" t="s">
        <v>43</v>
      </c>
      <c r="E6" s="35">
        <v>4</v>
      </c>
      <c r="G6" s="40">
        <f>SUMIFS(E3:E10,B3:B10,"=")</f>
        <v>36</v>
      </c>
      <c r="H6" s="3" t="str">
        <f ca="1">_xlfn.FORMULATEXT(G6)</f>
        <v>=СУММЕСЛИМН(E3:E10;B3:B10;"=")</v>
      </c>
      <c r="I6" s="44"/>
      <c r="J6" s="44"/>
      <c r="K6" s="44"/>
      <c r="L6" s="44"/>
    </row>
    <row r="7" spans="2:12" x14ac:dyDescent="0.25">
      <c r="B7" s="34"/>
      <c r="C7" s="34" t="str">
        <f>""</f>
        <v/>
      </c>
      <c r="D7" s="35" t="s">
        <v>44</v>
      </c>
      <c r="E7" s="35">
        <v>5</v>
      </c>
    </row>
    <row r="8" spans="2:12" x14ac:dyDescent="0.25">
      <c r="B8" s="34"/>
      <c r="C8" s="34" t="str">
        <f>""</f>
        <v/>
      </c>
      <c r="D8" s="35" t="s">
        <v>45</v>
      </c>
      <c r="E8" s="35">
        <v>6</v>
      </c>
      <c r="G8" s="20">
        <f>SUMIFS(E3:E10,C3:C10,"")</f>
        <v>36</v>
      </c>
      <c r="H8" s="3" t="str">
        <f ca="1">_xlfn.FORMULATEXT(G8)</f>
        <v>=СУММЕСЛИМН(E3:E10;C3:C10;"")</v>
      </c>
      <c r="I8" s="43" t="s">
        <v>47</v>
      </c>
      <c r="J8" s="43"/>
      <c r="K8" s="43"/>
      <c r="L8" s="43"/>
    </row>
    <row r="9" spans="2:12" x14ac:dyDescent="0.25">
      <c r="B9" s="34"/>
      <c r="C9" s="34" t="str">
        <f>""</f>
        <v/>
      </c>
      <c r="D9" s="35" t="s">
        <v>43</v>
      </c>
      <c r="E9" s="35">
        <v>7</v>
      </c>
      <c r="I9" s="43"/>
      <c r="J9" s="43"/>
      <c r="K9" s="43"/>
      <c r="L9" s="43"/>
    </row>
    <row r="10" spans="2:12" x14ac:dyDescent="0.25">
      <c r="B10" s="34"/>
      <c r="C10" s="34" t="str">
        <f>""</f>
        <v/>
      </c>
      <c r="D10" s="35" t="s">
        <v>44</v>
      </c>
      <c r="E10" s="35">
        <v>8</v>
      </c>
      <c r="G10" s="20">
        <f>SUMIFS(E3:E10,C3:C10,"=")</f>
        <v>0</v>
      </c>
      <c r="H10" s="3" t="str">
        <f ca="1">_xlfn.FORMULATEXT(G10)</f>
        <v>=СУММЕСЛИМН(E3:E10;C3:C10;"=")</v>
      </c>
      <c r="I10" s="43"/>
      <c r="J10" s="43"/>
      <c r="K10" s="43"/>
      <c r="L10" s="43"/>
    </row>
    <row r="11" spans="2:12" x14ac:dyDescent="0.25">
      <c r="E11" s="39">
        <f>SUM(E3:E10)</f>
        <v>36</v>
      </c>
    </row>
    <row r="12" spans="2:12" x14ac:dyDescent="0.25">
      <c r="G12" s="42">
        <f>SUMIFS(E3:E10,D3:D10,"&lt;&gt;")</f>
        <v>36</v>
      </c>
      <c r="H12" s="3" t="str">
        <f ca="1">_xlfn.FORMULATEXT(G12)</f>
        <v>=СУММЕСЛИМН(E3:E10;D3:D10;"&lt;&gt;")</v>
      </c>
      <c r="I12" s="45" t="s">
        <v>48</v>
      </c>
      <c r="J12" s="45"/>
      <c r="K12" s="45"/>
      <c r="L12" s="45"/>
    </row>
    <row r="13" spans="2:12" x14ac:dyDescent="0.25">
      <c r="I13" s="45"/>
      <c r="J13" s="45"/>
      <c r="K13" s="45"/>
      <c r="L13" s="45"/>
    </row>
  </sheetData>
  <mergeCells count="3">
    <mergeCell ref="I4:L6"/>
    <mergeCell ref="I8:L10"/>
    <mergeCell ref="I12:L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F6"/>
  <sheetViews>
    <sheetView showGridLines="0" workbookViewId="0">
      <selection activeCell="D17" sqref="D17"/>
    </sheetView>
  </sheetViews>
  <sheetFormatPr defaultRowHeight="15" x14ac:dyDescent="0.25"/>
  <cols>
    <col min="1" max="1" width="4.7109375" customWidth="1"/>
    <col min="2" max="2" width="8.7109375" bestFit="1" customWidth="1"/>
    <col min="3" max="3" width="4.7109375" customWidth="1"/>
    <col min="4" max="4" width="10.140625" bestFit="1" customWidth="1"/>
    <col min="5" max="5" width="4.7109375" customWidth="1"/>
    <col min="6" max="6" width="13.42578125" bestFit="1" customWidth="1"/>
    <col min="7" max="7" width="4.7109375" customWidth="1"/>
  </cols>
  <sheetData>
    <row r="2" spans="2:6" x14ac:dyDescent="0.25">
      <c r="B2" t="s">
        <v>2</v>
      </c>
      <c r="D2" t="s">
        <v>15</v>
      </c>
      <c r="F2" t="s">
        <v>0</v>
      </c>
    </row>
    <row r="3" spans="2:6" x14ac:dyDescent="0.25">
      <c r="B3" t="s">
        <v>10</v>
      </c>
      <c r="D3" t="s">
        <v>16</v>
      </c>
      <c r="F3" t="s">
        <v>9</v>
      </c>
    </row>
    <row r="4" spans="2:6" x14ac:dyDescent="0.25">
      <c r="B4" t="s">
        <v>12</v>
      </c>
      <c r="D4" t="s">
        <v>17</v>
      </c>
      <c r="F4" t="s">
        <v>8</v>
      </c>
    </row>
    <row r="5" spans="2:6" x14ac:dyDescent="0.25">
      <c r="B5" t="s">
        <v>11</v>
      </c>
      <c r="D5" t="s">
        <v>18</v>
      </c>
      <c r="F5" t="s">
        <v>7</v>
      </c>
    </row>
    <row r="6" spans="2:6" x14ac:dyDescent="0.25">
      <c r="B6" t="s">
        <v>13</v>
      </c>
      <c r="D6" t="s">
        <v>19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Data</vt:lpstr>
      <vt:lpstr>Blank</vt:lpstr>
      <vt:lpstr>Ref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Леди Калория</dc:creator>
  <cp:lastModifiedBy>Леди Калория</cp:lastModifiedBy>
  <dcterms:created xsi:type="dcterms:W3CDTF">2015-05-04T10:07:16Z</dcterms:created>
  <dcterms:modified xsi:type="dcterms:W3CDTF">2015-05-05T15:40:18Z</dcterms:modified>
</cp:coreProperties>
</file>