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enis\OneDrive for Business\Приёмы\37 - Структуры данных\"/>
    </mc:Choice>
  </mc:AlternateContent>
  <bookViews>
    <workbookView xWindow="0" yWindow="0" windowWidth="24000" windowHeight="9735"/>
  </bookViews>
  <sheets>
    <sheet name="Test" sheetId="222" r:id="rId1"/>
    <sheet name="Analize" sheetId="224" r:id="rId2"/>
    <sheet name="Comparison" sheetId="218" r:id="rId3"/>
    <sheet name="Chart(all)" sheetId="220" r:id="rId4"/>
    <sheet name="Chart(low)" sheetId="221" r:id="rId5"/>
    <sheet name="Structures" sheetId="215" r:id="rId6"/>
    <sheet name="MemUsage" sheetId="225" r:id="rId7"/>
  </sheets>
  <functionGroups builtInGroupCount="18"/>
  <definedNames>
    <definedName name="CountL1">MemUsage!$C$1</definedName>
    <definedName name="CountL2">MemUsage!$G$1</definedName>
    <definedName name="rngDictionary">#REF!</definedName>
    <definedName name="rngSearche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25" l="1"/>
  <c r="G64" i="225"/>
  <c r="H64" i="225"/>
  <c r="E63" i="225"/>
  <c r="D63" i="225"/>
  <c r="E62" i="225"/>
  <c r="I62" i="225" s="1"/>
  <c r="E55" i="225"/>
  <c r="I55" i="225" s="1"/>
  <c r="I57" i="225"/>
  <c r="D56" i="225"/>
  <c r="I56" i="225" s="1"/>
  <c r="I50" i="225"/>
  <c r="E49" i="225"/>
  <c r="D49" i="225"/>
  <c r="E48" i="225"/>
  <c r="I48" i="225" s="1"/>
  <c r="E42" i="225"/>
  <c r="I43" i="225"/>
  <c r="D42" i="225"/>
  <c r="E41" i="225"/>
  <c r="I41" i="225" s="1"/>
  <c r="D36" i="225"/>
  <c r="I36" i="225" s="1"/>
  <c r="E35" i="225"/>
  <c r="D35" i="225"/>
  <c r="E34" i="225"/>
  <c r="I34" i="225" s="1"/>
  <c r="E28" i="225"/>
  <c r="E27" i="225"/>
  <c r="I27" i="225" s="1"/>
  <c r="I29" i="225"/>
  <c r="D28" i="225"/>
  <c r="E15" i="225"/>
  <c r="E14" i="225"/>
  <c r="E8" i="225"/>
  <c r="D8" i="225"/>
  <c r="D15" i="225"/>
  <c r="E22" i="225"/>
  <c r="D22" i="225"/>
  <c r="E7" i="225"/>
  <c r="E21" i="225"/>
  <c r="E20" i="225"/>
  <c r="I20" i="225" s="1"/>
  <c r="E6" i="225"/>
  <c r="I6" i="225" s="1"/>
  <c r="E13" i="225"/>
  <c r="I13" i="225" s="1"/>
  <c r="D21" i="225"/>
  <c r="D14" i="225"/>
  <c r="D7" i="225"/>
  <c r="I8" i="225" l="1"/>
  <c r="I22" i="225"/>
  <c r="I28" i="225"/>
  <c r="I42" i="225"/>
  <c r="H38" i="225" s="1"/>
  <c r="Q17" i="225" s="1"/>
  <c r="I7" i="225"/>
  <c r="H3" i="225" s="1"/>
  <c r="S17" i="225" s="1"/>
  <c r="I49" i="225"/>
  <c r="H45" i="225" s="1"/>
  <c r="R17" i="225" s="1"/>
  <c r="I15" i="225"/>
  <c r="I21" i="225"/>
  <c r="I63" i="225"/>
  <c r="I14" i="225"/>
  <c r="I35" i="225"/>
  <c r="H31" i="225" s="1"/>
  <c r="P17" i="225" s="1"/>
  <c r="I64" i="225"/>
  <c r="H52" i="225"/>
  <c r="T17" i="225" s="1"/>
  <c r="H24" i="225"/>
  <c r="N17" i="225" s="1"/>
  <c r="H17" i="225" l="1"/>
  <c r="L17" i="225" s="1"/>
  <c r="H59" i="225"/>
  <c r="M17" i="225" s="1"/>
  <c r="H10" i="225"/>
  <c r="O17" i="225" s="1"/>
</calcChain>
</file>

<file path=xl/comments1.xml><?xml version="1.0" encoding="utf-8"?>
<comments xmlns="http://schemas.openxmlformats.org/spreadsheetml/2006/main">
  <authors>
    <author>Батьянов Денис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item необходимо 16 байт в структуре Dictionary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массив, я полагаю, что при этом тип item - variant, ссылающийся на массив, а это 12 байт к длинне массива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Хочется верить, что массив с элементами типа String ссылается на них при помощи обычного указателя.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10 байт на строку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Примерная для строки:
3 байта - double число (они до 1000)
2 байта - long число (они до 100)
20 байт - string
5 байт - ключ
3 байта - разделители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item необходимо 16 байт в структуре Dictionary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массив, я полагаю, что при этом тип item - variant, ссылающийся на массив, а это 12 байт к длинне массива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Хочется верить, что массив с элементами типа String ссылается на них при помощи обычного указателя.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10 байт на строку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27 байт - строка с данными
5 байт  - строка с ключом
-------------------------------------
в среднем значит 16 байт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item необходимо 16 байт в структуре Dictionary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объект, закладываем 4 байта на указатель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массив, я полагаю, что при этом тип item - variant, ссылающийся на массив, а это 12 байт к длинне массива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Тип элементов массива - Variant, поэтому + 22 байта на строковую переменную и по 16 на double и long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В массиве у нас строка 20 символов и это всё, т.к. Long и double хранятся в variant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нулевые элементы массива ссылаются на строковый ключ - это +22 байт, т.к. тип элемента Variant;
для ссылки на массивы в первых элементах +12 байт из-за Variant
В среднем получается: (22+12)/2=17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Символьный ключ 10 символов, но так как количество элементов удвоено, то 5 байт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(22+22+16+16)/4 = 19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20+5 байт на строки, остальное хранится в variants, а эти 25 надо разделить на 4, то есть округяем до 7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нулевые элементы массива ссылаются на строковый ключ - это +22 байт, т.к. тип элемента Variant;
для ссылки на массивы в первых элементах +12 байт из-за Variant
В среднем получается: (22+12)/2=17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Символьный ключ 10 символов, но так как количество элементов удвоено, то 5 байт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(12+22)/2 = 17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5 байт символьный ключ, но делим его на 2, т.к. он есть только в половине элементов массива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(16+16+22)/3 = 18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/ 3 ~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item необходимо 16 байт в структуре Dictionary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массив, я полагаю, что при этом тип item - variant, ссылающийся на массив, а это 12 байт к длинне массива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(22+22+16+16)/4 = 19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20+5 байт на строки, остальное хранится в variants, а эти 25 надо разделить на 4, то есть округяем до 7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каждую коллекцию надо 512 байт памяти.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item необходимо 8 байт в структуре Collection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массив, я полагаю, что при этом тип item - variant, ссылающийся на массив, а это 12 байт к длинне массива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(22+22+16+16)/4 = 19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20+5 байт на строки, остальное хранится в variants, а эти 25 надо разделить на 4, то есть округяем до 7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20 байт на каждый массив + 4 байта на каждое измерение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item необходимо 16 байт в структуре Dictionary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объект, закладываем 4 байта на указатель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Предположим, что на каждый словарь надо 1K памяти.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Батьянов Денис:</t>
        </r>
        <r>
          <rPr>
            <sz val="9"/>
            <color indexed="81"/>
            <rFont val="Tahoma"/>
            <family val="2"/>
            <charset val="204"/>
          </rPr>
          <t xml:space="preserve">
Каждый item ссылается на объект, закладываем 4 байта на указатель</t>
        </r>
      </text>
    </comment>
  </commentList>
</comments>
</file>

<file path=xl/sharedStrings.xml><?xml version="1.0" encoding="utf-8"?>
<sst xmlns="http://schemas.openxmlformats.org/spreadsheetml/2006/main" count="236" uniqueCount="43">
  <si>
    <t>Dictionary</t>
  </si>
  <si>
    <t>String</t>
  </si>
  <si>
    <t>L1</t>
  </si>
  <si>
    <t>L2</t>
  </si>
  <si>
    <t>L3</t>
  </si>
  <si>
    <t>Structure</t>
  </si>
  <si>
    <t>Overhead</t>
  </si>
  <si>
    <t>DA1S</t>
  </si>
  <si>
    <t>DA2S</t>
  </si>
  <si>
    <t>DA2V</t>
  </si>
  <si>
    <t>DDA1V</t>
  </si>
  <si>
    <t>A2A2A1V</t>
  </si>
  <si>
    <t>A2A2V</t>
  </si>
  <si>
    <t>CA2V</t>
  </si>
  <si>
    <t>DDC</t>
  </si>
  <si>
    <t>Type</t>
  </si>
  <si>
    <t>Array 1D</t>
  </si>
  <si>
    <t>Array 2D</t>
  </si>
  <si>
    <t>UDT</t>
  </si>
  <si>
    <t>Class</t>
  </si>
  <si>
    <t>Collection</t>
  </si>
  <si>
    <t>Лаконичность</t>
  </si>
  <si>
    <t>Total</t>
  </si>
  <si>
    <t>Array D1</t>
  </si>
  <si>
    <t>Element</t>
  </si>
  <si>
    <t>Data</t>
  </si>
  <si>
    <t>Level</t>
  </si>
  <si>
    <t>N=</t>
  </si>
  <si>
    <t>M=</t>
  </si>
  <si>
    <t>Elements, Items</t>
  </si>
  <si>
    <t>Structures</t>
  </si>
  <si>
    <t>Array D2</t>
  </si>
  <si>
    <t>A1UU</t>
  </si>
  <si>
    <t>Затраты памяти</t>
  </si>
  <si>
    <t>Понят
ность</t>
  </si>
  <si>
    <t>Время</t>
  </si>
  <si>
    <t>Память</t>
  </si>
  <si>
    <t>Ско
рость</t>
  </si>
  <si>
    <t>Структура</t>
  </si>
  <si>
    <t>Это примерные затраты памяти. 
Точными инструментами контроля памяти VBA не располагает, поэтому тут есть известная доля моей фантазии и здравого смысла.</t>
  </si>
  <si>
    <t>Придётся подождать пару минут.</t>
  </si>
  <si>
    <t>Если хотите снять ограничение в 5000 элементов, то правьте массив Sizes в коде.</t>
  </si>
  <si>
    <t>Все циклы от 1000 до 70000 обычно занимают около 40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</si>
</sst>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4" fillId="2" borderId="1" xfId="3" applyFont="1" applyBorder="1" applyAlignment="1">
      <alignment horizontal="center"/>
    </xf>
    <xf numFmtId="0" fontId="4" fillId="3" borderId="1" xfId="4" applyFont="1" applyBorder="1" applyAlignment="1">
      <alignment horizontal="center"/>
    </xf>
    <xf numFmtId="164" fontId="1" fillId="4" borderId="1" xfId="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0" fontId="1" fillId="2" borderId="1" xfId="3" applyBorder="1" applyAlignment="1">
      <alignment horizontal="center" vertical="center"/>
    </xf>
    <xf numFmtId="164" fontId="0" fillId="0" borderId="1" xfId="0" applyNumberFormat="1" applyBorder="1"/>
    <xf numFmtId="0" fontId="4" fillId="4" borderId="1" xfId="5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0" fillId="4" borderId="1" xfId="5" applyFont="1" applyBorder="1" applyAlignment="1">
      <alignment horizontal="center" vertical="center" wrapText="1"/>
    </xf>
    <xf numFmtId="0" fontId="10" fillId="4" borderId="1" xfId="5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4" borderId="1" xfId="5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3" applyFont="1" applyBorder="1" applyAlignment="1">
      <alignment horizontal="center" vertical="center"/>
    </xf>
    <xf numFmtId="0" fontId="6" fillId="0" borderId="4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 indent="2"/>
    </xf>
    <xf numFmtId="164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" fillId="2" borderId="1" xfId="3" applyBorder="1" applyAlignment="1">
      <alignment horizontal="center" vertical="center"/>
    </xf>
    <xf numFmtId="0" fontId="1" fillId="2" borderId="1" xfId="3" applyBorder="1" applyAlignment="1">
      <alignment horizontal="center" vertical="center" wrapText="1"/>
    </xf>
    <xf numFmtId="0" fontId="1" fillId="3" borderId="4" xfId="4" applyBorder="1" applyAlignment="1">
      <alignment horizontal="right"/>
    </xf>
    <xf numFmtId="0" fontId="1" fillId="3" borderId="6" xfId="4" applyBorder="1" applyAlignment="1">
      <alignment horizontal="left"/>
    </xf>
    <xf numFmtId="0" fontId="11" fillId="5" borderId="7" xfId="6" applyFont="1" applyBorder="1" applyAlignment="1">
      <alignment horizontal="center" vertical="center" wrapText="1"/>
    </xf>
    <xf numFmtId="0" fontId="11" fillId="5" borderId="8" xfId="6" applyFont="1" applyBorder="1" applyAlignment="1">
      <alignment horizontal="center" vertical="center" wrapText="1"/>
    </xf>
    <xf numFmtId="0" fontId="11" fillId="5" borderId="9" xfId="6" applyFont="1" applyBorder="1" applyAlignment="1">
      <alignment horizontal="center" vertical="center" wrapText="1"/>
    </xf>
    <xf numFmtId="0" fontId="11" fillId="5" borderId="10" xfId="6" applyFont="1" applyBorder="1" applyAlignment="1">
      <alignment horizontal="center" vertical="center" wrapText="1"/>
    </xf>
    <xf numFmtId="0" fontId="11" fillId="5" borderId="0" xfId="6" applyFont="1" applyBorder="1" applyAlignment="1">
      <alignment horizontal="center" vertical="center" wrapText="1"/>
    </xf>
    <xf numFmtId="0" fontId="11" fillId="5" borderId="11" xfId="6" applyFont="1" applyBorder="1" applyAlignment="1">
      <alignment horizontal="center" vertical="center" wrapText="1"/>
    </xf>
    <xf numFmtId="0" fontId="11" fillId="5" borderId="12" xfId="6" applyFont="1" applyBorder="1" applyAlignment="1">
      <alignment horizontal="center" vertical="center" wrapText="1"/>
    </xf>
    <xf numFmtId="0" fontId="11" fillId="5" borderId="13" xfId="6" applyFont="1" applyBorder="1" applyAlignment="1">
      <alignment horizontal="center" vertical="center" wrapText="1"/>
    </xf>
    <xf numFmtId="0" fontId="11" fillId="5" borderId="14" xfId="6" applyFont="1" applyBorder="1" applyAlignment="1">
      <alignment horizontal="center" vertical="center" wrapText="1"/>
    </xf>
    <xf numFmtId="43" fontId="0" fillId="0" borderId="0" xfId="1" applyFont="1"/>
  </cellXfs>
  <cellStyles count="7">
    <cellStyle name="Heading 4" xfId="2"/>
    <cellStyle name="Акцент2" xfId="4" builtinId="33"/>
    <cellStyle name="Акцент3" xfId="5" builtinId="37"/>
    <cellStyle name="Акцент5" xfId="3" builtinId="45"/>
    <cellStyle name="Акцент6" xfId="6" builtinId="49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/>
              <a:t>Скорость</a:t>
            </a:r>
            <a:r>
              <a:rPr lang="ru-RU" sz="1600" b="1" baseline="0"/>
              <a:t> работы с различными структурами данных в </a:t>
            </a:r>
            <a:r>
              <a:rPr lang="en-US" sz="1600" b="1" baseline="0"/>
              <a:t>VBA</a:t>
            </a:r>
            <a:endParaRPr lang="ru-R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Comparison!$J$2</c:f>
              <c:strCache>
                <c:ptCount val="1"/>
                <c:pt idx="0">
                  <c:v>DA1S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0981856439373791E-2"/>
                  <c:y val="-3.7647055723571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Comparison!$J$3:$J$14</c:f>
              <c:numCache>
                <c:formatCode>_-* #\ ##0_р_._-;\-* #\ ##0_р_._-;_-* "-"??_р_._-;_-@_-</c:formatCode>
                <c:ptCount val="12"/>
                <c:pt idx="0">
                  <c:v>1108</c:v>
                </c:pt>
                <c:pt idx="1">
                  <c:v>2059</c:v>
                </c:pt>
                <c:pt idx="2">
                  <c:v>2902</c:v>
                </c:pt>
                <c:pt idx="3">
                  <c:v>4306</c:v>
                </c:pt>
                <c:pt idx="4">
                  <c:v>5897</c:v>
                </c:pt>
                <c:pt idx="5">
                  <c:v>13105</c:v>
                </c:pt>
                <c:pt idx="6">
                  <c:v>27488</c:v>
                </c:pt>
                <c:pt idx="7">
                  <c:v>30265</c:v>
                </c:pt>
                <c:pt idx="8">
                  <c:v>40623</c:v>
                </c:pt>
                <c:pt idx="9">
                  <c:v>58064</c:v>
                </c:pt>
                <c:pt idx="10">
                  <c:v>75786</c:v>
                </c:pt>
                <c:pt idx="11">
                  <c:v>92805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Comparison!$F$2</c:f>
              <c:strCache>
                <c:ptCount val="1"/>
                <c:pt idx="0">
                  <c:v>DA2S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7.2401279709560187E-2"/>
                  <c:y val="-5.01960742980950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Comparison!$F$3:$F$14</c:f>
              <c:numCache>
                <c:formatCode>_-* #\ ##0_р_._-;\-* #\ ##0_р_._-;_-* "-"??_р_._-;_-@_-</c:formatCode>
                <c:ptCount val="12"/>
                <c:pt idx="0">
                  <c:v>483</c:v>
                </c:pt>
                <c:pt idx="1">
                  <c:v>982</c:v>
                </c:pt>
                <c:pt idx="2">
                  <c:v>1513</c:v>
                </c:pt>
                <c:pt idx="3">
                  <c:v>1966</c:v>
                </c:pt>
                <c:pt idx="4">
                  <c:v>2480</c:v>
                </c:pt>
                <c:pt idx="5">
                  <c:v>4961</c:v>
                </c:pt>
                <c:pt idx="6">
                  <c:v>10514</c:v>
                </c:pt>
                <c:pt idx="7">
                  <c:v>15522</c:v>
                </c:pt>
                <c:pt idx="8">
                  <c:v>21060</c:v>
                </c:pt>
                <c:pt idx="9">
                  <c:v>26895</c:v>
                </c:pt>
                <c:pt idx="10">
                  <c:v>32698</c:v>
                </c:pt>
                <c:pt idx="11">
                  <c:v>39312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Comparison!$H$2</c:f>
              <c:strCache>
                <c:ptCount val="1"/>
                <c:pt idx="0">
                  <c:v>DA2V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8.1963712878747375E-2"/>
                  <c:y val="-6.692809906412655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Comparison!$H$3:$H$14</c:f>
              <c:numCache>
                <c:formatCode>_-* #\ ##0_р_._-;\-* #\ ##0_р_._-;_-* "-"??_р_._-;_-@_-</c:formatCode>
                <c:ptCount val="12"/>
                <c:pt idx="0">
                  <c:v>983</c:v>
                </c:pt>
                <c:pt idx="1">
                  <c:v>1950</c:v>
                </c:pt>
                <c:pt idx="2">
                  <c:v>2980</c:v>
                </c:pt>
                <c:pt idx="3">
                  <c:v>3978</c:v>
                </c:pt>
                <c:pt idx="4">
                  <c:v>4977</c:v>
                </c:pt>
                <c:pt idx="5">
                  <c:v>10078</c:v>
                </c:pt>
                <c:pt idx="6">
                  <c:v>22043</c:v>
                </c:pt>
                <c:pt idx="7">
                  <c:v>31341</c:v>
                </c:pt>
                <c:pt idx="8">
                  <c:v>42495</c:v>
                </c:pt>
                <c:pt idx="9">
                  <c:v>53743</c:v>
                </c:pt>
                <c:pt idx="10">
                  <c:v>65614</c:v>
                </c:pt>
                <c:pt idx="11">
                  <c:v>78781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Comparison!$C$2</c:f>
              <c:strCache>
                <c:ptCount val="1"/>
                <c:pt idx="0">
                  <c:v>DDA1V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7321237626249128E-3"/>
                  <c:y val="3.764705572357098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Comparison!$C$3:$C$14</c:f>
              <c:numCache>
                <c:formatCode>_-* #\ ##0_р_._-;\-* #\ ##0_р_._-;_-* "-"??_р_._-;_-@_-</c:formatCode>
                <c:ptCount val="12"/>
                <c:pt idx="0">
                  <c:v>172</c:v>
                </c:pt>
                <c:pt idx="1">
                  <c:v>312</c:v>
                </c:pt>
                <c:pt idx="2">
                  <c:v>484</c:v>
                </c:pt>
                <c:pt idx="3">
                  <c:v>624</c:v>
                </c:pt>
                <c:pt idx="4">
                  <c:v>796</c:v>
                </c:pt>
                <c:pt idx="5">
                  <c:v>1622</c:v>
                </c:pt>
                <c:pt idx="6">
                  <c:v>3542</c:v>
                </c:pt>
                <c:pt idx="7">
                  <c:v>6006</c:v>
                </c:pt>
                <c:pt idx="8">
                  <c:v>7785</c:v>
                </c:pt>
                <c:pt idx="9">
                  <c:v>10218</c:v>
                </c:pt>
                <c:pt idx="10">
                  <c:v>12995</c:v>
                </c:pt>
                <c:pt idx="11">
                  <c:v>15881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Comparison!$G$2</c:f>
              <c:strCache>
                <c:ptCount val="1"/>
                <c:pt idx="0">
                  <c:v>A2A2A1V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9615794558061232E-2"/>
                  <c:y val="-2.92810433405553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Comparison!$G$3:$G$14</c:f>
              <c:numCache>
                <c:formatCode>_-* #\ ##0_р_._-;\-* #\ ##0_р_._-;_-* "-"??_р_._-;_-@_-</c:formatCode>
                <c:ptCount val="12"/>
                <c:pt idx="0">
                  <c:v>468</c:v>
                </c:pt>
                <c:pt idx="1">
                  <c:v>968</c:v>
                </c:pt>
                <c:pt idx="2">
                  <c:v>1513</c:v>
                </c:pt>
                <c:pt idx="3">
                  <c:v>2090</c:v>
                </c:pt>
                <c:pt idx="4">
                  <c:v>2636</c:v>
                </c:pt>
                <c:pt idx="5">
                  <c:v>5475</c:v>
                </c:pt>
                <c:pt idx="6">
                  <c:v>12059</c:v>
                </c:pt>
                <c:pt idx="7">
                  <c:v>17690</c:v>
                </c:pt>
                <c:pt idx="8">
                  <c:v>23743</c:v>
                </c:pt>
                <c:pt idx="9">
                  <c:v>30264</c:v>
                </c:pt>
                <c:pt idx="10">
                  <c:v>36223</c:v>
                </c:pt>
                <c:pt idx="11">
                  <c:v>43197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Comparison!$E$2</c:f>
              <c:strCache>
                <c:ptCount val="1"/>
                <c:pt idx="0">
                  <c:v>A2A2V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5.3276413371185896E-2"/>
                  <c:y val="-7.52941114471424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Comparison!$E$3:$E$14</c:f>
              <c:numCache>
                <c:formatCode>_-* #\ ##0_р_._-;\-* #\ ##0_р_._-;_-* "-"??_р_._-;_-@_-</c:formatCode>
                <c:ptCount val="12"/>
                <c:pt idx="0">
                  <c:v>281</c:v>
                </c:pt>
                <c:pt idx="1">
                  <c:v>624</c:v>
                </c:pt>
                <c:pt idx="2">
                  <c:v>936</c:v>
                </c:pt>
                <c:pt idx="3">
                  <c:v>1294</c:v>
                </c:pt>
                <c:pt idx="4">
                  <c:v>1607</c:v>
                </c:pt>
                <c:pt idx="5">
                  <c:v>3401</c:v>
                </c:pt>
                <c:pt idx="6">
                  <c:v>7082</c:v>
                </c:pt>
                <c:pt idx="7">
                  <c:v>10983</c:v>
                </c:pt>
                <c:pt idx="8">
                  <c:v>14695</c:v>
                </c:pt>
                <c:pt idx="9">
                  <c:v>18735</c:v>
                </c:pt>
                <c:pt idx="10">
                  <c:v>22511</c:v>
                </c:pt>
                <c:pt idx="11">
                  <c:v>26676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Comparison!$I$2</c:f>
              <c:strCache>
                <c:ptCount val="1"/>
                <c:pt idx="0">
                  <c:v>CA2V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8.1963712878747375E-2"/>
                  <c:y val="-3.55555526278171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Comparison!$I$3:$I$14</c:f>
              <c:numCache>
                <c:formatCode>_-* #\ ##0_р_._-;\-* #\ ##0_р_._-;_-* "-"??_р_._-;_-@_-</c:formatCode>
                <c:ptCount val="12"/>
                <c:pt idx="0">
                  <c:v>1123</c:v>
                </c:pt>
                <c:pt idx="1">
                  <c:v>2246</c:v>
                </c:pt>
                <c:pt idx="2">
                  <c:v>3416</c:v>
                </c:pt>
                <c:pt idx="3">
                  <c:v>4571</c:v>
                </c:pt>
                <c:pt idx="4">
                  <c:v>5787</c:v>
                </c:pt>
                <c:pt idx="5">
                  <c:v>12667</c:v>
                </c:pt>
                <c:pt idx="6">
                  <c:v>30545</c:v>
                </c:pt>
                <c:pt idx="7">
                  <c:v>35677</c:v>
                </c:pt>
                <c:pt idx="8">
                  <c:v>47596</c:v>
                </c:pt>
                <c:pt idx="9">
                  <c:v>59826</c:v>
                </c:pt>
                <c:pt idx="10">
                  <c:v>71651</c:v>
                </c:pt>
                <c:pt idx="11">
                  <c:v>84412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Comparison!$K$2</c:f>
              <c:strCache>
                <c:ptCount val="1"/>
                <c:pt idx="0">
                  <c:v>A1UU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6.2838846540373194E-2"/>
                  <c:y val="-6.274509287261856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Comparison!$K$3:$K$14</c:f>
              <c:numCache>
                <c:formatCode>_-* #\ ##0_р_._-;\-* #\ ##0_р_._-;_-* "-"??_р_._-;_-@_-</c:formatCode>
                <c:ptCount val="12"/>
                <c:pt idx="0">
                  <c:v>78</c:v>
                </c:pt>
                <c:pt idx="1">
                  <c:v>234</c:v>
                </c:pt>
                <c:pt idx="2">
                  <c:v>452</c:v>
                </c:pt>
                <c:pt idx="3">
                  <c:v>749</c:v>
                </c:pt>
                <c:pt idx="4">
                  <c:v>1154</c:v>
                </c:pt>
                <c:pt idx="5">
                  <c:v>4430</c:v>
                </c:pt>
                <c:pt idx="6">
                  <c:v>21996</c:v>
                </c:pt>
                <c:pt idx="7">
                  <c:v>39359</c:v>
                </c:pt>
                <c:pt idx="8">
                  <c:v>71355</c:v>
                </c:pt>
                <c:pt idx="9">
                  <c:v>113179</c:v>
                </c:pt>
                <c:pt idx="10">
                  <c:v>164410</c:v>
                </c:pt>
                <c:pt idx="11">
                  <c:v>226654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Comparison!$D$2</c:f>
              <c:strCache>
                <c:ptCount val="1"/>
                <c:pt idx="0">
                  <c:v>DDC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6.6254001243654229E-2"/>
                  <c:y val="3.555555262781719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3.9729919885311035E-2"/>
                      <c:h val="3.3718323609216318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Comparison!$B$3:$B$14</c:f>
              <c:numCache>
                <c:formatCode>_-* #\ ##0_р_._-;\-* #\ ##0_р_._-;_-* "-"??_р_._-;_-@_-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  <c:pt idx="7">
                  <c:v>30000</c:v>
                </c:pt>
                <c:pt idx="8">
                  <c:v>40000</c:v>
                </c:pt>
                <c:pt idx="9">
                  <c:v>50000</c:v>
                </c:pt>
                <c:pt idx="10">
                  <c:v>60000</c:v>
                </c:pt>
                <c:pt idx="11">
                  <c:v>70000</c:v>
                </c:pt>
              </c:numCache>
            </c:numRef>
          </c:xVal>
          <c:yVal>
            <c:numRef>
              <c:f>Comparison!$D$3:$D$14</c:f>
              <c:numCache>
                <c:formatCode>_-* #\ ##0_р_._-;\-* #\ ##0_р_._-;_-* "-"??_р_._-;_-@_-</c:formatCode>
                <c:ptCount val="12"/>
                <c:pt idx="0">
                  <c:v>156</c:v>
                </c:pt>
                <c:pt idx="1">
                  <c:v>312</c:v>
                </c:pt>
                <c:pt idx="2">
                  <c:v>484</c:v>
                </c:pt>
                <c:pt idx="3">
                  <c:v>655</c:v>
                </c:pt>
                <c:pt idx="4">
                  <c:v>812</c:v>
                </c:pt>
                <c:pt idx="5">
                  <c:v>1700</c:v>
                </c:pt>
                <c:pt idx="6">
                  <c:v>4477</c:v>
                </c:pt>
                <c:pt idx="7">
                  <c:v>5662</c:v>
                </c:pt>
                <c:pt idx="8">
                  <c:v>8018</c:v>
                </c:pt>
                <c:pt idx="9">
                  <c:v>10483</c:v>
                </c:pt>
                <c:pt idx="10">
                  <c:v>13322</c:v>
                </c:pt>
                <c:pt idx="11">
                  <c:v>16286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17888"/>
        <c:axId val="249537168"/>
      </c:scatterChart>
      <c:valAx>
        <c:axId val="249617888"/>
        <c:scaling>
          <c:orientation val="minMax"/>
          <c:max val="7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 элементов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-* #\ ##0_р_._-;\-* #\ ##0_р_._-;_-* &quot;-&quot;??_р_.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9537168"/>
        <c:crosses val="autoZero"/>
        <c:crossBetween val="midCat"/>
      </c:valAx>
      <c:valAx>
        <c:axId val="249537168"/>
        <c:scaling>
          <c:orientation val="minMax"/>
          <c:max val="2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Время на</a:t>
                </a:r>
                <a:r>
                  <a:rPr lang="ru-RU" baseline="0"/>
                  <a:t> заполнение и работу со структурой, мсек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-* #\ ##0_р_._-;\-* #\ ##0_р_._-;_-* &quot;-&quot;??_р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961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/>
              <a:t>Скорость</a:t>
            </a:r>
            <a:r>
              <a:rPr lang="ru-RU" sz="1600" b="1" baseline="0"/>
              <a:t> работы с различными структурами данных в </a:t>
            </a:r>
            <a:r>
              <a:rPr lang="en-US" sz="1600" b="1" baseline="0"/>
              <a:t>VBA</a:t>
            </a:r>
            <a:endParaRPr lang="ru-R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Comparison!$J$2</c:f>
              <c:strCache>
                <c:ptCount val="1"/>
                <c:pt idx="0">
                  <c:v>DA1S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2.5955175744936471E-2"/>
                  <c:y val="7.94771176386501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Comparison!$J$3:$J$14</c:f>
              <c:numCache>
                <c:formatCode>_-* #\ ##0_р_._-;\-* #\ ##0_р_._-;_-* "-"??_р_._-;_-@_-</c:formatCode>
                <c:ptCount val="12"/>
                <c:pt idx="0">
                  <c:v>1108</c:v>
                </c:pt>
                <c:pt idx="1">
                  <c:v>2059</c:v>
                </c:pt>
                <c:pt idx="2">
                  <c:v>2902</c:v>
                </c:pt>
                <c:pt idx="3">
                  <c:v>4306</c:v>
                </c:pt>
                <c:pt idx="4">
                  <c:v>5897</c:v>
                </c:pt>
                <c:pt idx="5">
                  <c:v>13105</c:v>
                </c:pt>
                <c:pt idx="6">
                  <c:v>27488</c:v>
                </c:pt>
                <c:pt idx="7">
                  <c:v>30265</c:v>
                </c:pt>
                <c:pt idx="8">
                  <c:v>40623</c:v>
                </c:pt>
                <c:pt idx="9">
                  <c:v>58064</c:v>
                </c:pt>
                <c:pt idx="10">
                  <c:v>75786</c:v>
                </c:pt>
                <c:pt idx="11">
                  <c:v>92805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Comparison!$F$2</c:f>
              <c:strCache>
                <c:ptCount val="1"/>
                <c:pt idx="0">
                  <c:v>DA2S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0"/>
                  <c:y val="5.856208668111066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2401279709560187E-2"/>
                  <c:y val="-5.01960742980950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Comparison!$F$3:$F$14</c:f>
              <c:numCache>
                <c:formatCode>_-* #\ ##0_р_._-;\-* #\ ##0_р_._-;_-* "-"??_р_._-;_-@_-</c:formatCode>
                <c:ptCount val="12"/>
                <c:pt idx="0">
                  <c:v>483</c:v>
                </c:pt>
                <c:pt idx="1">
                  <c:v>982</c:v>
                </c:pt>
                <c:pt idx="2">
                  <c:v>1513</c:v>
                </c:pt>
                <c:pt idx="3">
                  <c:v>1966</c:v>
                </c:pt>
                <c:pt idx="4">
                  <c:v>2480</c:v>
                </c:pt>
                <c:pt idx="5">
                  <c:v>4961</c:v>
                </c:pt>
                <c:pt idx="6">
                  <c:v>10514</c:v>
                </c:pt>
                <c:pt idx="7">
                  <c:v>15522</c:v>
                </c:pt>
                <c:pt idx="8">
                  <c:v>21060</c:v>
                </c:pt>
                <c:pt idx="9">
                  <c:v>26895</c:v>
                </c:pt>
                <c:pt idx="10">
                  <c:v>32698</c:v>
                </c:pt>
                <c:pt idx="11">
                  <c:v>39312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Comparison!$H$2</c:f>
              <c:strCache>
                <c:ptCount val="1"/>
                <c:pt idx="0">
                  <c:v>DA2V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6883670795436418E-2"/>
                  <c:y val="6.06535897768646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1963712878747375E-2"/>
                  <c:y val="-6.692809906412655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Comparison!$H$3:$H$14</c:f>
              <c:numCache>
                <c:formatCode>_-* #\ ##0_р_._-;\-* #\ ##0_р_._-;_-* "-"??_р_._-;_-@_-</c:formatCode>
                <c:ptCount val="12"/>
                <c:pt idx="0">
                  <c:v>983</c:v>
                </c:pt>
                <c:pt idx="1">
                  <c:v>1950</c:v>
                </c:pt>
                <c:pt idx="2">
                  <c:v>2980</c:v>
                </c:pt>
                <c:pt idx="3">
                  <c:v>3978</c:v>
                </c:pt>
                <c:pt idx="4">
                  <c:v>4977</c:v>
                </c:pt>
                <c:pt idx="5">
                  <c:v>10078</c:v>
                </c:pt>
                <c:pt idx="6">
                  <c:v>22043</c:v>
                </c:pt>
                <c:pt idx="7">
                  <c:v>31341</c:v>
                </c:pt>
                <c:pt idx="8">
                  <c:v>42495</c:v>
                </c:pt>
                <c:pt idx="9">
                  <c:v>53743</c:v>
                </c:pt>
                <c:pt idx="10">
                  <c:v>65614</c:v>
                </c:pt>
                <c:pt idx="11">
                  <c:v>78781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Comparison!$C$2</c:f>
              <c:strCache>
                <c:ptCount val="1"/>
                <c:pt idx="0">
                  <c:v>DDA1V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6883670795436321E-2"/>
                  <c:y val="4.8104571202340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3.55555526278171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Comparison!$C$3:$C$14</c:f>
              <c:numCache>
                <c:formatCode>_-* #\ ##0_р_._-;\-* #\ ##0_р_._-;_-* "-"??_р_._-;_-@_-</c:formatCode>
                <c:ptCount val="12"/>
                <c:pt idx="0">
                  <c:v>172</c:v>
                </c:pt>
                <c:pt idx="1">
                  <c:v>312</c:v>
                </c:pt>
                <c:pt idx="2">
                  <c:v>484</c:v>
                </c:pt>
                <c:pt idx="3">
                  <c:v>624</c:v>
                </c:pt>
                <c:pt idx="4">
                  <c:v>796</c:v>
                </c:pt>
                <c:pt idx="5">
                  <c:v>1622</c:v>
                </c:pt>
                <c:pt idx="6">
                  <c:v>3542</c:v>
                </c:pt>
                <c:pt idx="7">
                  <c:v>6006</c:v>
                </c:pt>
                <c:pt idx="8">
                  <c:v>7785</c:v>
                </c:pt>
                <c:pt idx="9">
                  <c:v>10218</c:v>
                </c:pt>
                <c:pt idx="10">
                  <c:v>12995</c:v>
                </c:pt>
                <c:pt idx="11">
                  <c:v>15881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Comparison!$G$2</c:f>
              <c:strCache>
                <c:ptCount val="1"/>
                <c:pt idx="0">
                  <c:v>A2A2A1V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8249732676748777E-2"/>
                  <c:y val="-3.7647055723571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615794558061232E-2"/>
                  <c:y val="-2.92810433405553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Comparison!$G$3:$G$14</c:f>
              <c:numCache>
                <c:formatCode>_-* #\ ##0_р_._-;\-* #\ ##0_р_._-;_-* "-"??_р_._-;_-@_-</c:formatCode>
                <c:ptCount val="12"/>
                <c:pt idx="0">
                  <c:v>468</c:v>
                </c:pt>
                <c:pt idx="1">
                  <c:v>968</c:v>
                </c:pt>
                <c:pt idx="2">
                  <c:v>1513</c:v>
                </c:pt>
                <c:pt idx="3">
                  <c:v>2090</c:v>
                </c:pt>
                <c:pt idx="4">
                  <c:v>2636</c:v>
                </c:pt>
                <c:pt idx="5">
                  <c:v>5475</c:v>
                </c:pt>
                <c:pt idx="6">
                  <c:v>12059</c:v>
                </c:pt>
                <c:pt idx="7">
                  <c:v>17690</c:v>
                </c:pt>
                <c:pt idx="8">
                  <c:v>23743</c:v>
                </c:pt>
                <c:pt idx="9">
                  <c:v>30264</c:v>
                </c:pt>
                <c:pt idx="10">
                  <c:v>36223</c:v>
                </c:pt>
                <c:pt idx="11">
                  <c:v>43197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Comparison!$E$2</c:f>
              <c:strCache>
                <c:ptCount val="1"/>
                <c:pt idx="0">
                  <c:v>A2A2V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8740660896435523E-2"/>
                  <c:y val="-2.09150309575396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276413371185896E-2"/>
                  <c:y val="-7.52941114471424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Comparison!$E$3:$E$14</c:f>
              <c:numCache>
                <c:formatCode>_-* #\ ##0_р_._-;\-* #\ ##0_р_._-;_-* "-"??_р_._-;_-@_-</c:formatCode>
                <c:ptCount val="12"/>
                <c:pt idx="0">
                  <c:v>281</c:v>
                </c:pt>
                <c:pt idx="1">
                  <c:v>624</c:v>
                </c:pt>
                <c:pt idx="2">
                  <c:v>936</c:v>
                </c:pt>
                <c:pt idx="3">
                  <c:v>1294</c:v>
                </c:pt>
                <c:pt idx="4">
                  <c:v>1607</c:v>
                </c:pt>
                <c:pt idx="5">
                  <c:v>3401</c:v>
                </c:pt>
                <c:pt idx="6">
                  <c:v>7082</c:v>
                </c:pt>
                <c:pt idx="7">
                  <c:v>10983</c:v>
                </c:pt>
                <c:pt idx="8">
                  <c:v>14695</c:v>
                </c:pt>
                <c:pt idx="9">
                  <c:v>18735</c:v>
                </c:pt>
                <c:pt idx="10">
                  <c:v>22511</c:v>
                </c:pt>
                <c:pt idx="11">
                  <c:v>26676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Comparison!$I$2</c:f>
              <c:strCache>
                <c:ptCount val="1"/>
                <c:pt idx="0">
                  <c:v>CA2V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2.7321237626249027E-2"/>
                  <c:y val="-8.366012383015809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1963712878747375E-2"/>
                  <c:y val="-3.55555526278171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Comparison!$I$3:$I$14</c:f>
              <c:numCache>
                <c:formatCode>_-* #\ ##0_р_._-;\-* #\ ##0_р_._-;_-* "-"??_р_._-;_-@_-</c:formatCode>
                <c:ptCount val="12"/>
                <c:pt idx="0">
                  <c:v>1123</c:v>
                </c:pt>
                <c:pt idx="1">
                  <c:v>2246</c:v>
                </c:pt>
                <c:pt idx="2">
                  <c:v>3416</c:v>
                </c:pt>
                <c:pt idx="3">
                  <c:v>4571</c:v>
                </c:pt>
                <c:pt idx="4">
                  <c:v>5787</c:v>
                </c:pt>
                <c:pt idx="5">
                  <c:v>12667</c:v>
                </c:pt>
                <c:pt idx="6">
                  <c:v>30545</c:v>
                </c:pt>
                <c:pt idx="7">
                  <c:v>35677</c:v>
                </c:pt>
                <c:pt idx="8">
                  <c:v>47596</c:v>
                </c:pt>
                <c:pt idx="9">
                  <c:v>59826</c:v>
                </c:pt>
                <c:pt idx="10">
                  <c:v>71651</c:v>
                </c:pt>
                <c:pt idx="11">
                  <c:v>84412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Comparison!$K$2</c:f>
              <c:strCache>
                <c:ptCount val="1"/>
                <c:pt idx="0">
                  <c:v>A1UU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4.0981856439373687E-2"/>
                  <c:y val="-6.274509287261856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Comparison!$K$3:$K$14</c:f>
              <c:numCache>
                <c:formatCode>_-* #\ ##0_р_._-;\-* #\ ##0_р_._-;_-* "-"??_р_._-;_-@_-</c:formatCode>
                <c:ptCount val="12"/>
                <c:pt idx="0">
                  <c:v>78</c:v>
                </c:pt>
                <c:pt idx="1">
                  <c:v>234</c:v>
                </c:pt>
                <c:pt idx="2">
                  <c:v>452</c:v>
                </c:pt>
                <c:pt idx="3">
                  <c:v>749</c:v>
                </c:pt>
                <c:pt idx="4">
                  <c:v>1154</c:v>
                </c:pt>
                <c:pt idx="5">
                  <c:v>4430</c:v>
                </c:pt>
                <c:pt idx="6">
                  <c:v>21996</c:v>
                </c:pt>
                <c:pt idx="7">
                  <c:v>39359</c:v>
                </c:pt>
                <c:pt idx="8">
                  <c:v>71355</c:v>
                </c:pt>
                <c:pt idx="9">
                  <c:v>113179</c:v>
                </c:pt>
                <c:pt idx="10">
                  <c:v>164410</c:v>
                </c:pt>
                <c:pt idx="11">
                  <c:v>226654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Comparison!$D$2</c:f>
              <c:strCache>
                <c:ptCount val="1"/>
                <c:pt idx="0">
                  <c:v>DDC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874066089643562E-2"/>
                  <c:y val="-2.5098037149047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834577973467631E-2"/>
                  <c:y val="0.100392148596189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3.9729919885311035E-2"/>
                      <c:h val="3.3718323609216318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Comparison!$B$3:$B$9</c:f>
              <c:numCache>
                <c:formatCode>_-* #\ ##0_р_._-;\-* #\ ##0_р_._-;_-* "-"??_р_._-;_-@_-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10000</c:v>
                </c:pt>
                <c:pt idx="6">
                  <c:v>20000</c:v>
                </c:pt>
              </c:numCache>
            </c:numRef>
          </c:xVal>
          <c:yVal>
            <c:numRef>
              <c:f>Comparison!$D$3:$D$14</c:f>
              <c:numCache>
                <c:formatCode>_-* #\ ##0_р_._-;\-* #\ ##0_р_._-;_-* "-"??_р_._-;_-@_-</c:formatCode>
                <c:ptCount val="12"/>
                <c:pt idx="0">
                  <c:v>156</c:v>
                </c:pt>
                <c:pt idx="1">
                  <c:v>312</c:v>
                </c:pt>
                <c:pt idx="2">
                  <c:v>484</c:v>
                </c:pt>
                <c:pt idx="3">
                  <c:v>655</c:v>
                </c:pt>
                <c:pt idx="4">
                  <c:v>812</c:v>
                </c:pt>
                <c:pt idx="5">
                  <c:v>1700</c:v>
                </c:pt>
                <c:pt idx="6">
                  <c:v>4477</c:v>
                </c:pt>
                <c:pt idx="7">
                  <c:v>5662</c:v>
                </c:pt>
                <c:pt idx="8">
                  <c:v>8018</c:v>
                </c:pt>
                <c:pt idx="9">
                  <c:v>10483</c:v>
                </c:pt>
                <c:pt idx="10">
                  <c:v>13322</c:v>
                </c:pt>
                <c:pt idx="11">
                  <c:v>16286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64816"/>
        <c:axId val="247110392"/>
      </c:scatterChart>
      <c:valAx>
        <c:axId val="122264816"/>
        <c:scaling>
          <c:orientation val="minMax"/>
          <c:max val="2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 элементов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-* #\ ##0_р_._-;\-* #\ ##0_р_._-;_-* &quot;-&quot;??_р_.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7110392"/>
        <c:crosses val="autoZero"/>
        <c:crossBetween val="midCat"/>
      </c:valAx>
      <c:valAx>
        <c:axId val="247110392"/>
        <c:scaling>
          <c:orientation val="minMax"/>
          <c:max val="3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Время на</a:t>
                </a:r>
                <a:r>
                  <a:rPr lang="ru-RU" baseline="0"/>
                  <a:t> заполнение и работу со структурой, мсек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-* #\ ##0_р_._-;\-* #\ ##0_р_._-;_-* &quot;-&quot;??_р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2264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7"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8"/>
  <sheetViews>
    <sheetView zoomScale="96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</xdr:row>
          <xdr:rowOff>95250</xdr:rowOff>
        </xdr:from>
        <xdr:to>
          <xdr:col>12</xdr:col>
          <xdr:colOff>228600</xdr:colOff>
          <xdr:row>3</xdr:row>
          <xdr:rowOff>47625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L13"/>
  <sheetViews>
    <sheetView showGridLines="0" tabSelected="1" workbookViewId="0">
      <selection activeCell="E22" sqref="E22"/>
    </sheetView>
  </sheetViews>
  <sheetFormatPr defaultRowHeight="15" x14ac:dyDescent="0.25"/>
  <cols>
    <col min="1" max="10" width="10.7109375" customWidth="1"/>
  </cols>
  <sheetData>
    <row r="1" spans="1:12" x14ac:dyDescent="0.25">
      <c r="A1" s="7" t="s">
        <v>15</v>
      </c>
      <c r="B1" s="7" t="s">
        <v>10</v>
      </c>
      <c r="C1" s="7" t="s">
        <v>14</v>
      </c>
      <c r="D1" s="7" t="s">
        <v>12</v>
      </c>
      <c r="E1" s="7" t="s">
        <v>8</v>
      </c>
      <c r="F1" s="7" t="s">
        <v>11</v>
      </c>
      <c r="G1" s="7" t="s">
        <v>9</v>
      </c>
      <c r="H1" s="7" t="s">
        <v>13</v>
      </c>
      <c r="I1" s="7" t="s">
        <v>7</v>
      </c>
      <c r="J1" s="7" t="s">
        <v>32</v>
      </c>
    </row>
    <row r="2" spans="1:12" x14ac:dyDescent="0.25">
      <c r="A2" s="8">
        <v>1000</v>
      </c>
      <c r="B2" s="3"/>
      <c r="C2" s="3"/>
      <c r="D2" s="3"/>
      <c r="E2" s="3"/>
      <c r="F2" s="3"/>
      <c r="G2" s="3"/>
      <c r="H2" s="3"/>
      <c r="I2" s="3"/>
      <c r="J2" s="3"/>
    </row>
    <row r="3" spans="1:12" x14ac:dyDescent="0.25">
      <c r="A3" s="8">
        <v>2000</v>
      </c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A4" s="8">
        <v>3000</v>
      </c>
      <c r="B4" s="3"/>
      <c r="C4" s="3"/>
      <c r="D4" s="3"/>
      <c r="E4" s="3"/>
      <c r="F4" s="3"/>
      <c r="G4" s="3"/>
      <c r="H4" s="3"/>
      <c r="I4" s="3"/>
      <c r="J4" s="3"/>
    </row>
    <row r="5" spans="1:12" x14ac:dyDescent="0.25">
      <c r="A5" s="8">
        <v>4000</v>
      </c>
      <c r="B5" s="3"/>
      <c r="C5" s="3"/>
      <c r="D5" s="3"/>
      <c r="E5" s="3"/>
      <c r="F5" s="3"/>
      <c r="G5" s="3"/>
      <c r="H5" s="3"/>
      <c r="I5" s="3"/>
      <c r="J5" s="3"/>
      <c r="L5" t="s">
        <v>40</v>
      </c>
    </row>
    <row r="6" spans="1:12" x14ac:dyDescent="0.25">
      <c r="A6" s="8">
        <v>5000</v>
      </c>
      <c r="B6" s="3"/>
      <c r="C6" s="3"/>
      <c r="D6" s="3"/>
      <c r="E6" s="3"/>
      <c r="F6" s="3"/>
      <c r="G6" s="3"/>
      <c r="H6" s="3"/>
      <c r="I6" s="3"/>
      <c r="J6" s="3"/>
      <c r="L6" t="s">
        <v>41</v>
      </c>
    </row>
    <row r="7" spans="1:12" x14ac:dyDescent="0.25">
      <c r="A7" s="8">
        <v>10000</v>
      </c>
      <c r="B7" s="3"/>
      <c r="C7" s="3"/>
      <c r="D7" s="3"/>
      <c r="E7" s="3"/>
      <c r="F7" s="3"/>
      <c r="G7" s="3"/>
      <c r="H7" s="3"/>
      <c r="I7" s="3"/>
      <c r="J7" s="3"/>
      <c r="L7" t="s">
        <v>42</v>
      </c>
    </row>
    <row r="8" spans="1:12" x14ac:dyDescent="0.25">
      <c r="A8" s="8">
        <v>20000</v>
      </c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8">
        <v>30000</v>
      </c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8">
        <v>40000</v>
      </c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8">
        <v>50000</v>
      </c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8">
        <v>60000</v>
      </c>
      <c r="B12" s="3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8">
        <v>70000</v>
      </c>
      <c r="B13" s="3"/>
      <c r="C13" s="3"/>
      <c r="D13" s="3"/>
      <c r="E13" s="3"/>
      <c r="F13" s="3"/>
      <c r="G13" s="3"/>
      <c r="H13" s="3"/>
      <c r="I13" s="3"/>
      <c r="J13" s="3"/>
    </row>
  </sheetData>
  <conditionalFormatting sqref="B2:J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J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J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J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J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J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J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J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J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J1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J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J1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0]!Benchmark.Benchmark">
                <anchor moveWithCells="1" sizeWithCells="1">
                  <from>
                    <xdr:col>11</xdr:col>
                    <xdr:colOff>180975</xdr:colOff>
                    <xdr:row>1</xdr:row>
                    <xdr:rowOff>95250</xdr:rowOff>
                  </from>
                  <to>
                    <xdr:col>12</xdr:col>
                    <xdr:colOff>228600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I11"/>
  <sheetViews>
    <sheetView showGridLines="0" workbookViewId="0">
      <selection activeCell="L19" sqref="L19"/>
    </sheetView>
  </sheetViews>
  <sheetFormatPr defaultRowHeight="15" x14ac:dyDescent="0.25"/>
  <cols>
    <col min="2" max="2" width="11.28515625" bestFit="1" customWidth="1"/>
    <col min="3" max="6" width="9.140625" customWidth="1"/>
    <col min="7" max="7" width="2.85546875" customWidth="1"/>
  </cols>
  <sheetData>
    <row r="2" spans="2:9" ht="31.5" x14ac:dyDescent="0.25">
      <c r="B2" s="20" t="s">
        <v>38</v>
      </c>
      <c r="C2" s="16" t="s">
        <v>21</v>
      </c>
      <c r="D2" s="16" t="s">
        <v>34</v>
      </c>
      <c r="E2" s="16" t="s">
        <v>33</v>
      </c>
      <c r="F2" s="16" t="s">
        <v>37</v>
      </c>
      <c r="H2" s="14" t="s">
        <v>35</v>
      </c>
      <c r="I2" s="14" t="s">
        <v>36</v>
      </c>
    </row>
    <row r="3" spans="2:9" ht="15.75" x14ac:dyDescent="0.25">
      <c r="B3" s="17" t="s">
        <v>10</v>
      </c>
      <c r="C3" s="18">
        <v>1</v>
      </c>
      <c r="D3" s="18">
        <v>1</v>
      </c>
      <c r="E3" s="18">
        <v>3</v>
      </c>
      <c r="F3" s="18">
        <v>1</v>
      </c>
      <c r="H3" s="19">
        <v>1</v>
      </c>
      <c r="I3" s="19">
        <v>3.2008376397902909</v>
      </c>
    </row>
    <row r="4" spans="2:9" ht="15.75" x14ac:dyDescent="0.25">
      <c r="B4" s="17" t="s">
        <v>14</v>
      </c>
      <c r="C4" s="18">
        <v>1</v>
      </c>
      <c r="D4" s="18">
        <v>1</v>
      </c>
      <c r="E4" s="18">
        <v>3</v>
      </c>
      <c r="F4" s="18">
        <v>1</v>
      </c>
      <c r="H4" s="19">
        <v>1.025502172407279</v>
      </c>
      <c r="I4" s="19">
        <v>3.2173154908807748</v>
      </c>
    </row>
    <row r="5" spans="2:9" ht="15.75" x14ac:dyDescent="0.25">
      <c r="B5" s="17" t="s">
        <v>12</v>
      </c>
      <c r="C5" s="18">
        <v>3</v>
      </c>
      <c r="D5" s="18">
        <v>2</v>
      </c>
      <c r="E5" s="18">
        <v>2</v>
      </c>
      <c r="F5" s="18">
        <v>1</v>
      </c>
      <c r="H5" s="19">
        <v>1.6797430892261194</v>
      </c>
      <c r="I5" s="19">
        <v>2.2162713836163199</v>
      </c>
    </row>
    <row r="6" spans="2:9" ht="15.75" x14ac:dyDescent="0.25">
      <c r="B6" s="17" t="s">
        <v>8</v>
      </c>
      <c r="C6" s="18">
        <v>3</v>
      </c>
      <c r="D6" s="18">
        <v>2</v>
      </c>
      <c r="E6" s="18">
        <v>2</v>
      </c>
      <c r="F6" s="18">
        <v>2</v>
      </c>
      <c r="H6" s="19">
        <v>2.4754108683332285</v>
      </c>
      <c r="I6" s="19">
        <v>1.2935263760668159</v>
      </c>
    </row>
    <row r="7" spans="2:9" ht="15.75" x14ac:dyDescent="0.25">
      <c r="B7" s="17" t="s">
        <v>11</v>
      </c>
      <c r="C7" s="18">
        <v>3</v>
      </c>
      <c r="D7" s="18">
        <v>3</v>
      </c>
      <c r="E7" s="18">
        <v>1</v>
      </c>
      <c r="F7" s="18">
        <v>2</v>
      </c>
      <c r="H7" s="19">
        <v>2.7200428184623133</v>
      </c>
      <c r="I7" s="19">
        <v>1</v>
      </c>
    </row>
    <row r="8" spans="2:9" ht="15.75" x14ac:dyDescent="0.25">
      <c r="B8" s="17" t="s">
        <v>9</v>
      </c>
      <c r="C8" s="18">
        <v>2</v>
      </c>
      <c r="D8" s="18">
        <v>2</v>
      </c>
      <c r="E8" s="18">
        <v>2</v>
      </c>
      <c r="F8" s="18">
        <v>3</v>
      </c>
      <c r="H8" s="19">
        <v>4.9607077639947104</v>
      </c>
      <c r="I8" s="19">
        <v>2.1998081860434131</v>
      </c>
    </row>
    <row r="9" spans="2:9" ht="15.75" x14ac:dyDescent="0.25">
      <c r="B9" s="17" t="s">
        <v>13</v>
      </c>
      <c r="C9" s="18">
        <v>2</v>
      </c>
      <c r="D9" s="18">
        <v>2</v>
      </c>
      <c r="E9" s="18">
        <v>2</v>
      </c>
      <c r="F9" s="18">
        <v>3</v>
      </c>
      <c r="H9" s="19">
        <v>5.3152824129462877</v>
      </c>
      <c r="I9" s="19">
        <v>2.1915617277662442</v>
      </c>
    </row>
    <row r="10" spans="2:9" ht="15.75" x14ac:dyDescent="0.25">
      <c r="B10" s="17" t="s">
        <v>7</v>
      </c>
      <c r="C10" s="18">
        <v>2</v>
      </c>
      <c r="D10" s="18">
        <v>2</v>
      </c>
      <c r="E10" s="18">
        <v>1</v>
      </c>
      <c r="F10" s="18">
        <v>3</v>
      </c>
      <c r="H10" s="19">
        <v>5.8437755808828156</v>
      </c>
      <c r="I10" s="19">
        <v>1.0216418330738366</v>
      </c>
    </row>
    <row r="11" spans="2:9" ht="15.75" x14ac:dyDescent="0.25">
      <c r="B11" s="17" t="s">
        <v>32</v>
      </c>
      <c r="C11" s="18">
        <v>3</v>
      </c>
      <c r="D11" s="18">
        <v>3</v>
      </c>
      <c r="E11" s="18">
        <v>1</v>
      </c>
      <c r="F11" s="18">
        <v>3</v>
      </c>
      <c r="H11" s="19">
        <v>14.27202317234431</v>
      </c>
      <c r="I11" s="19">
        <v>1.19876401992949</v>
      </c>
    </row>
  </sheetData>
  <conditionalFormatting sqref="H3:I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F4BA40A-F09E-4081-9DE3-F70B12F6AB79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C3:G11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K16"/>
  <sheetViews>
    <sheetView showGridLines="0" showRowColHeaders="0" workbookViewId="0">
      <selection activeCell="D14" sqref="D14"/>
    </sheetView>
  </sheetViews>
  <sheetFormatPr defaultRowHeight="15" x14ac:dyDescent="0.25"/>
  <cols>
    <col min="2" max="2" width="9.7109375" customWidth="1"/>
    <col min="3" max="4" width="10.85546875" customWidth="1"/>
    <col min="5" max="13" width="11.42578125" customWidth="1"/>
  </cols>
  <sheetData>
    <row r="1" spans="2:11" x14ac:dyDescent="0.25">
      <c r="E1" s="2"/>
      <c r="F1" s="2"/>
      <c r="G1" s="2"/>
      <c r="H1" s="2"/>
      <c r="I1" s="2"/>
      <c r="J1" s="2"/>
    </row>
    <row r="2" spans="2:11" x14ac:dyDescent="0.25">
      <c r="B2" s="4" t="s">
        <v>15</v>
      </c>
      <c r="C2" s="4" t="s">
        <v>10</v>
      </c>
      <c r="D2" s="4" t="s">
        <v>14</v>
      </c>
      <c r="E2" s="4" t="s">
        <v>12</v>
      </c>
      <c r="F2" s="4" t="s">
        <v>8</v>
      </c>
      <c r="G2" s="4" t="s">
        <v>11</v>
      </c>
      <c r="H2" s="4" t="s">
        <v>9</v>
      </c>
      <c r="I2" s="4" t="s">
        <v>13</v>
      </c>
      <c r="J2" s="4" t="s">
        <v>7</v>
      </c>
      <c r="K2" s="4" t="s">
        <v>32</v>
      </c>
    </row>
    <row r="3" spans="2:11" x14ac:dyDescent="0.25">
      <c r="B3" s="3">
        <v>1000</v>
      </c>
      <c r="C3" s="3">
        <v>172</v>
      </c>
      <c r="D3" s="3">
        <v>156</v>
      </c>
      <c r="E3" s="3">
        <v>281</v>
      </c>
      <c r="F3" s="3">
        <v>483</v>
      </c>
      <c r="G3" s="3">
        <v>468</v>
      </c>
      <c r="H3" s="3">
        <v>983</v>
      </c>
      <c r="I3" s="3">
        <v>1123</v>
      </c>
      <c r="J3" s="3">
        <v>1108</v>
      </c>
      <c r="K3" s="3">
        <v>78</v>
      </c>
    </row>
    <row r="4" spans="2:11" x14ac:dyDescent="0.25">
      <c r="B4" s="3">
        <v>2000</v>
      </c>
      <c r="C4" s="3">
        <v>312</v>
      </c>
      <c r="D4" s="3">
        <v>312</v>
      </c>
      <c r="E4" s="3">
        <v>624</v>
      </c>
      <c r="F4" s="3">
        <v>982</v>
      </c>
      <c r="G4" s="3">
        <v>968</v>
      </c>
      <c r="H4" s="3">
        <v>1950</v>
      </c>
      <c r="I4" s="3">
        <v>2246</v>
      </c>
      <c r="J4" s="3">
        <v>2059</v>
      </c>
      <c r="K4" s="3">
        <v>234</v>
      </c>
    </row>
    <row r="5" spans="2:11" x14ac:dyDescent="0.25">
      <c r="B5" s="3">
        <v>3000</v>
      </c>
      <c r="C5" s="3">
        <v>484</v>
      </c>
      <c r="D5" s="3">
        <v>484</v>
      </c>
      <c r="E5" s="3">
        <v>936</v>
      </c>
      <c r="F5" s="3">
        <v>1513</v>
      </c>
      <c r="G5" s="3">
        <v>1513</v>
      </c>
      <c r="H5" s="3">
        <v>2980</v>
      </c>
      <c r="I5" s="3">
        <v>3416</v>
      </c>
      <c r="J5" s="3">
        <v>2902</v>
      </c>
      <c r="K5" s="3">
        <v>452</v>
      </c>
    </row>
    <row r="6" spans="2:11" x14ac:dyDescent="0.25">
      <c r="B6" s="3">
        <v>4000</v>
      </c>
      <c r="C6" s="3">
        <v>624</v>
      </c>
      <c r="D6" s="3">
        <v>655</v>
      </c>
      <c r="E6" s="3">
        <v>1294</v>
      </c>
      <c r="F6" s="3">
        <v>1966</v>
      </c>
      <c r="G6" s="3">
        <v>2090</v>
      </c>
      <c r="H6" s="3">
        <v>3978</v>
      </c>
      <c r="I6" s="3">
        <v>4571</v>
      </c>
      <c r="J6" s="3">
        <v>4306</v>
      </c>
      <c r="K6" s="3">
        <v>749</v>
      </c>
    </row>
    <row r="7" spans="2:11" x14ac:dyDescent="0.25">
      <c r="B7" s="5">
        <v>5000</v>
      </c>
      <c r="C7" s="3">
        <v>796</v>
      </c>
      <c r="D7" s="3">
        <v>812</v>
      </c>
      <c r="E7" s="3">
        <v>1607</v>
      </c>
      <c r="F7" s="3">
        <v>2480</v>
      </c>
      <c r="G7" s="3">
        <v>2636</v>
      </c>
      <c r="H7" s="3">
        <v>4977</v>
      </c>
      <c r="I7" s="3">
        <v>5787</v>
      </c>
      <c r="J7" s="3">
        <v>5897</v>
      </c>
      <c r="K7" s="3">
        <v>1154</v>
      </c>
    </row>
    <row r="8" spans="2:11" x14ac:dyDescent="0.25">
      <c r="B8" s="5">
        <v>10000</v>
      </c>
      <c r="C8" s="3">
        <v>1622</v>
      </c>
      <c r="D8" s="3">
        <v>1700</v>
      </c>
      <c r="E8" s="3">
        <v>3401</v>
      </c>
      <c r="F8" s="3">
        <v>4961</v>
      </c>
      <c r="G8" s="3">
        <v>5475</v>
      </c>
      <c r="H8" s="3">
        <v>10078</v>
      </c>
      <c r="I8" s="3">
        <v>12667</v>
      </c>
      <c r="J8" s="3">
        <v>13105</v>
      </c>
      <c r="K8" s="3">
        <v>4430</v>
      </c>
    </row>
    <row r="9" spans="2:11" x14ac:dyDescent="0.25">
      <c r="B9" s="5">
        <v>20000</v>
      </c>
      <c r="C9" s="3">
        <v>3542</v>
      </c>
      <c r="D9" s="3">
        <v>4477</v>
      </c>
      <c r="E9" s="3">
        <v>7082</v>
      </c>
      <c r="F9" s="3">
        <v>10514</v>
      </c>
      <c r="G9" s="3">
        <v>12059</v>
      </c>
      <c r="H9" s="3">
        <v>22043</v>
      </c>
      <c r="I9" s="3">
        <v>30545</v>
      </c>
      <c r="J9" s="3">
        <v>27488</v>
      </c>
      <c r="K9" s="3">
        <v>21996</v>
      </c>
    </row>
    <row r="10" spans="2:11" x14ac:dyDescent="0.25">
      <c r="B10" s="5">
        <v>30000</v>
      </c>
      <c r="C10" s="3">
        <v>6006</v>
      </c>
      <c r="D10" s="3">
        <v>5662</v>
      </c>
      <c r="E10" s="3">
        <v>10983</v>
      </c>
      <c r="F10" s="3">
        <v>15522</v>
      </c>
      <c r="G10" s="3">
        <v>17690</v>
      </c>
      <c r="H10" s="3">
        <v>31341</v>
      </c>
      <c r="I10" s="3">
        <v>35677</v>
      </c>
      <c r="J10" s="3">
        <v>30265</v>
      </c>
      <c r="K10" s="3">
        <v>39359</v>
      </c>
    </row>
    <row r="11" spans="2:11" x14ac:dyDescent="0.25">
      <c r="B11" s="5">
        <v>40000</v>
      </c>
      <c r="C11" s="3">
        <v>7785</v>
      </c>
      <c r="D11" s="3">
        <v>8018</v>
      </c>
      <c r="E11" s="3">
        <v>14695</v>
      </c>
      <c r="F11" s="3">
        <v>21060</v>
      </c>
      <c r="G11" s="3">
        <v>23743</v>
      </c>
      <c r="H11" s="3">
        <v>42495</v>
      </c>
      <c r="I11" s="3">
        <v>47596</v>
      </c>
      <c r="J11" s="3">
        <v>40623</v>
      </c>
      <c r="K11" s="3">
        <v>71355</v>
      </c>
    </row>
    <row r="12" spans="2:11" x14ac:dyDescent="0.25">
      <c r="B12" s="5">
        <v>50000</v>
      </c>
      <c r="C12" s="3">
        <v>10218</v>
      </c>
      <c r="D12" s="3">
        <v>10483</v>
      </c>
      <c r="E12" s="3">
        <v>18735</v>
      </c>
      <c r="F12" s="3">
        <v>26895</v>
      </c>
      <c r="G12" s="3">
        <v>30264</v>
      </c>
      <c r="H12" s="3">
        <v>53743</v>
      </c>
      <c r="I12" s="3">
        <v>59826</v>
      </c>
      <c r="J12" s="3">
        <v>58064</v>
      </c>
      <c r="K12" s="3">
        <v>113179</v>
      </c>
    </row>
    <row r="13" spans="2:11" x14ac:dyDescent="0.25">
      <c r="B13" s="5">
        <v>60000</v>
      </c>
      <c r="C13" s="3">
        <v>12995</v>
      </c>
      <c r="D13" s="3">
        <v>13322</v>
      </c>
      <c r="E13" s="3">
        <v>22511</v>
      </c>
      <c r="F13" s="3">
        <v>32698</v>
      </c>
      <c r="G13" s="3">
        <v>36223</v>
      </c>
      <c r="H13" s="3">
        <v>65614</v>
      </c>
      <c r="I13" s="3">
        <v>71651</v>
      </c>
      <c r="J13" s="3">
        <v>75786</v>
      </c>
      <c r="K13" s="3">
        <v>164410</v>
      </c>
    </row>
    <row r="14" spans="2:11" x14ac:dyDescent="0.25">
      <c r="B14" s="5">
        <v>70000</v>
      </c>
      <c r="C14" s="3">
        <v>15881</v>
      </c>
      <c r="D14" s="3">
        <v>16286</v>
      </c>
      <c r="E14" s="3">
        <v>26676</v>
      </c>
      <c r="F14" s="3">
        <v>39312</v>
      </c>
      <c r="G14" s="3">
        <v>43197</v>
      </c>
      <c r="H14" s="3">
        <v>78781</v>
      </c>
      <c r="I14" s="3">
        <v>84412</v>
      </c>
      <c r="J14" s="3">
        <v>92805</v>
      </c>
      <c r="K14" s="3">
        <v>226654</v>
      </c>
    </row>
    <row r="16" spans="2:11" x14ac:dyDescent="0.25">
      <c r="H16" s="42"/>
    </row>
  </sheetData>
  <conditionalFormatting sqref="C3:K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K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K5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K6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K7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K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K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K10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K11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K12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K13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K14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D3:M6"/>
  <sheetViews>
    <sheetView showGridLines="0" showRowColHeaders="0" workbookViewId="0">
      <selection activeCell="N15" sqref="N15"/>
    </sheetView>
  </sheetViews>
  <sheetFormatPr defaultRowHeight="15" x14ac:dyDescent="0.25"/>
  <cols>
    <col min="1" max="1" width="9.28515625" customWidth="1"/>
    <col min="2" max="2" width="10" bestFit="1" customWidth="1"/>
    <col min="3" max="3" width="11" bestFit="1" customWidth="1"/>
    <col min="4" max="4" width="6.85546875" customWidth="1"/>
    <col min="5" max="5" width="10" bestFit="1" customWidth="1"/>
    <col min="6" max="13" width="10" customWidth="1"/>
  </cols>
  <sheetData>
    <row r="3" spans="4:13" x14ac:dyDescent="0.25">
      <c r="E3" s="6" t="s">
        <v>10</v>
      </c>
      <c r="F3" s="6" t="s">
        <v>14</v>
      </c>
      <c r="G3" s="6" t="s">
        <v>12</v>
      </c>
      <c r="H3" s="6" t="s">
        <v>8</v>
      </c>
      <c r="I3" s="6" t="s">
        <v>11</v>
      </c>
      <c r="J3" s="6" t="s">
        <v>9</v>
      </c>
      <c r="K3" s="6" t="s">
        <v>13</v>
      </c>
      <c r="L3" s="6" t="s">
        <v>7</v>
      </c>
      <c r="M3" s="6" t="s">
        <v>32</v>
      </c>
    </row>
    <row r="4" spans="4:13" x14ac:dyDescent="0.25">
      <c r="D4" s="6" t="s">
        <v>2</v>
      </c>
      <c r="E4" s="1" t="s">
        <v>0</v>
      </c>
      <c r="F4" s="1" t="s">
        <v>0</v>
      </c>
      <c r="G4" s="1" t="s">
        <v>17</v>
      </c>
      <c r="H4" s="1" t="s">
        <v>0</v>
      </c>
      <c r="I4" s="1" t="s">
        <v>17</v>
      </c>
      <c r="J4" s="1" t="s">
        <v>0</v>
      </c>
      <c r="K4" s="1" t="s">
        <v>20</v>
      </c>
      <c r="L4" s="1" t="s">
        <v>0</v>
      </c>
      <c r="M4" s="1" t="s">
        <v>17</v>
      </c>
    </row>
    <row r="5" spans="4:13" x14ac:dyDescent="0.25">
      <c r="D5" s="6" t="s">
        <v>3</v>
      </c>
      <c r="E5" s="1" t="s">
        <v>0</v>
      </c>
      <c r="F5" s="1" t="s">
        <v>0</v>
      </c>
      <c r="G5" s="21" t="s">
        <v>17</v>
      </c>
      <c r="H5" s="1" t="s">
        <v>17</v>
      </c>
      <c r="I5" s="1" t="s">
        <v>17</v>
      </c>
      <c r="J5" s="21" t="s">
        <v>17</v>
      </c>
      <c r="K5" s="21" t="s">
        <v>17</v>
      </c>
      <c r="L5" s="1" t="s">
        <v>16</v>
      </c>
      <c r="M5" s="1" t="s">
        <v>18</v>
      </c>
    </row>
    <row r="6" spans="4:13" x14ac:dyDescent="0.25">
      <c r="D6" s="6" t="s">
        <v>4</v>
      </c>
      <c r="E6" s="1" t="s">
        <v>16</v>
      </c>
      <c r="F6" s="1" t="s">
        <v>19</v>
      </c>
      <c r="G6" s="22"/>
      <c r="H6" s="1" t="s">
        <v>1</v>
      </c>
      <c r="I6" s="1" t="s">
        <v>16</v>
      </c>
      <c r="J6" s="22"/>
      <c r="K6" s="22"/>
      <c r="L6" s="1" t="s">
        <v>1</v>
      </c>
      <c r="M6" s="1" t="s">
        <v>18</v>
      </c>
    </row>
  </sheetData>
  <mergeCells count="3">
    <mergeCell ref="G5:G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B1:T64"/>
  <sheetViews>
    <sheetView workbookViewId="0">
      <selection activeCell="K19" sqref="K19"/>
    </sheetView>
  </sheetViews>
  <sheetFormatPr defaultRowHeight="15" x14ac:dyDescent="0.25"/>
  <cols>
    <col min="1" max="1" width="2.5703125" customWidth="1"/>
    <col min="2" max="2" width="5.7109375" customWidth="1"/>
    <col min="3" max="3" width="11.28515625" bestFit="1" customWidth="1"/>
    <col min="4" max="4" width="12.28515625" customWidth="1"/>
    <col min="5" max="5" width="10.5703125" customWidth="1"/>
    <col min="6" max="6" width="9.7109375" customWidth="1"/>
    <col min="7" max="7" width="9.7109375" bestFit="1" customWidth="1"/>
    <col min="8" max="8" width="5" customWidth="1"/>
    <col min="9" max="9" width="15.42578125" bestFit="1" customWidth="1"/>
    <col min="10" max="10" width="2.7109375" customWidth="1"/>
    <col min="11" max="11" width="9.5703125" bestFit="1" customWidth="1"/>
    <col min="12" max="12" width="14.140625" bestFit="1" customWidth="1"/>
    <col min="13" max="13" width="14.140625" customWidth="1"/>
    <col min="14" max="14" width="14.140625" bestFit="1" customWidth="1"/>
    <col min="15" max="16" width="13.140625" bestFit="1" customWidth="1"/>
    <col min="17" max="18" width="14.140625" bestFit="1" customWidth="1"/>
    <col min="19" max="20" width="13.140625" bestFit="1" customWidth="1"/>
  </cols>
  <sheetData>
    <row r="1" spans="2:20" x14ac:dyDescent="0.25">
      <c r="B1" s="31" t="s">
        <v>27</v>
      </c>
      <c r="C1" s="32">
        <v>70000</v>
      </c>
      <c r="F1" s="31" t="s">
        <v>28</v>
      </c>
      <c r="G1" s="32">
        <v>20</v>
      </c>
    </row>
    <row r="2" spans="2:20" x14ac:dyDescent="0.25">
      <c r="N2" s="9"/>
      <c r="O2" s="2"/>
      <c r="P2" s="2"/>
    </row>
    <row r="3" spans="2:20" ht="18.75" x14ac:dyDescent="0.3">
      <c r="B3" s="24" t="s">
        <v>7</v>
      </c>
      <c r="C3" s="25"/>
      <c r="D3" s="25"/>
      <c r="E3" s="25"/>
      <c r="F3" s="25"/>
      <c r="G3" s="26"/>
      <c r="H3" s="27">
        <f>SUM(I6:I8)</f>
        <v>69441024</v>
      </c>
      <c r="I3" s="28"/>
      <c r="L3" s="7" t="s">
        <v>10</v>
      </c>
      <c r="M3" s="7" t="s">
        <v>14</v>
      </c>
      <c r="N3" s="7" t="s">
        <v>12</v>
      </c>
      <c r="O3" s="7" t="s">
        <v>8</v>
      </c>
      <c r="P3" s="7" t="s">
        <v>11</v>
      </c>
      <c r="Q3" s="7" t="s">
        <v>9</v>
      </c>
      <c r="R3" s="7" t="s">
        <v>13</v>
      </c>
      <c r="S3" s="7" t="s">
        <v>7</v>
      </c>
      <c r="T3" s="7" t="s">
        <v>32</v>
      </c>
    </row>
    <row r="4" spans="2:20" ht="15" customHeight="1" x14ac:dyDescent="0.25">
      <c r="B4" s="29" t="s">
        <v>26</v>
      </c>
      <c r="C4" s="29" t="s">
        <v>15</v>
      </c>
      <c r="D4" s="30" t="s">
        <v>30</v>
      </c>
      <c r="E4" s="30" t="s">
        <v>29</v>
      </c>
      <c r="F4" s="12" t="s">
        <v>5</v>
      </c>
      <c r="G4" s="29" t="s">
        <v>24</v>
      </c>
      <c r="H4" s="29"/>
      <c r="I4" s="23" t="s">
        <v>22</v>
      </c>
      <c r="K4" s="8">
        <v>1000</v>
      </c>
      <c r="L4" s="13">
        <v>3109024</v>
      </c>
      <c r="M4" s="13">
        <v>3125024</v>
      </c>
      <c r="N4" s="13">
        <v>2152028</v>
      </c>
      <c r="O4" s="13">
        <v>1257024</v>
      </c>
      <c r="P4" s="13">
        <v>971028</v>
      </c>
      <c r="Q4" s="13">
        <v>2137024</v>
      </c>
      <c r="R4" s="13">
        <v>2128512</v>
      </c>
      <c r="S4" s="13">
        <v>993024</v>
      </c>
      <c r="T4" s="13">
        <v>1160024</v>
      </c>
    </row>
    <row r="5" spans="2:20" x14ac:dyDescent="0.25">
      <c r="B5" s="29"/>
      <c r="C5" s="29"/>
      <c r="D5" s="30"/>
      <c r="E5" s="30"/>
      <c r="F5" s="12" t="s">
        <v>6</v>
      </c>
      <c r="G5" s="12" t="s">
        <v>6</v>
      </c>
      <c r="H5" s="12" t="s">
        <v>25</v>
      </c>
      <c r="I5" s="23"/>
      <c r="K5" s="8">
        <v>2000</v>
      </c>
      <c r="L5" s="13">
        <v>6217024</v>
      </c>
      <c r="M5" s="13">
        <v>6249024</v>
      </c>
      <c r="N5" s="13">
        <v>4304028</v>
      </c>
      <c r="O5" s="13">
        <v>2513024</v>
      </c>
      <c r="P5" s="13">
        <v>1942028</v>
      </c>
      <c r="Q5" s="13">
        <v>4273024</v>
      </c>
      <c r="R5" s="13">
        <v>4256512</v>
      </c>
      <c r="S5" s="13">
        <v>1985024</v>
      </c>
      <c r="T5" s="13">
        <v>2320024</v>
      </c>
    </row>
    <row r="6" spans="2:20" x14ac:dyDescent="0.25">
      <c r="B6" s="10" t="s">
        <v>2</v>
      </c>
      <c r="C6" s="10" t="s">
        <v>0</v>
      </c>
      <c r="D6" s="3">
        <v>1</v>
      </c>
      <c r="E6" s="3">
        <f>CountL1</f>
        <v>70000</v>
      </c>
      <c r="F6" s="1">
        <v>1024</v>
      </c>
      <c r="G6" s="1">
        <v>16</v>
      </c>
      <c r="H6" s="1">
        <v>12</v>
      </c>
      <c r="I6" s="11">
        <f>(E6*(G6+H6)+F6)*D6</f>
        <v>1961024</v>
      </c>
      <c r="K6" s="8">
        <v>3000</v>
      </c>
      <c r="L6" s="13">
        <v>9325024</v>
      </c>
      <c r="M6" s="13">
        <v>9373024</v>
      </c>
      <c r="N6" s="13">
        <v>6456028</v>
      </c>
      <c r="O6" s="13">
        <v>3769024</v>
      </c>
      <c r="P6" s="13">
        <v>2913028</v>
      </c>
      <c r="Q6" s="13">
        <v>6409024</v>
      </c>
      <c r="R6" s="13">
        <v>6384512</v>
      </c>
      <c r="S6" s="13">
        <v>2977024</v>
      </c>
      <c r="T6" s="13">
        <v>3480024</v>
      </c>
    </row>
    <row r="7" spans="2:20" x14ac:dyDescent="0.25">
      <c r="B7" s="10" t="s">
        <v>3</v>
      </c>
      <c r="C7" s="10" t="s">
        <v>23</v>
      </c>
      <c r="D7" s="3">
        <f>CountL1</f>
        <v>70000</v>
      </c>
      <c r="E7" s="3">
        <f>CountL2</f>
        <v>20</v>
      </c>
      <c r="F7" s="1">
        <v>24</v>
      </c>
      <c r="G7" s="1">
        <v>0</v>
      </c>
      <c r="H7" s="1">
        <v>4</v>
      </c>
      <c r="I7" s="11">
        <f>(E7*(G7+H7)+F7)*D7</f>
        <v>7280000</v>
      </c>
      <c r="K7" s="8">
        <v>4000</v>
      </c>
      <c r="L7" s="13">
        <v>12433024</v>
      </c>
      <c r="M7" s="13">
        <v>12497024</v>
      </c>
      <c r="N7" s="13">
        <v>8608028</v>
      </c>
      <c r="O7" s="13">
        <v>5025024</v>
      </c>
      <c r="P7" s="13">
        <v>3884028</v>
      </c>
      <c r="Q7" s="13">
        <v>8545024</v>
      </c>
      <c r="R7" s="13">
        <v>8512512</v>
      </c>
      <c r="S7" s="13">
        <v>3969024</v>
      </c>
      <c r="T7" s="13">
        <v>4640024</v>
      </c>
    </row>
    <row r="8" spans="2:20" x14ac:dyDescent="0.25">
      <c r="B8" s="10" t="s">
        <v>4</v>
      </c>
      <c r="C8" s="10" t="s">
        <v>1</v>
      </c>
      <c r="D8" s="3">
        <f>CountL1</f>
        <v>70000</v>
      </c>
      <c r="E8" s="3">
        <f>CountL2</f>
        <v>20</v>
      </c>
      <c r="F8" s="1">
        <v>0</v>
      </c>
      <c r="G8" s="1">
        <v>10</v>
      </c>
      <c r="H8" s="1">
        <v>33</v>
      </c>
      <c r="I8" s="11">
        <f>(E8*(G8+H8)+F8)*D8</f>
        <v>60200000</v>
      </c>
      <c r="K8" s="8">
        <v>5000</v>
      </c>
      <c r="L8" s="13">
        <v>15541024</v>
      </c>
      <c r="M8" s="13">
        <v>15621024</v>
      </c>
      <c r="N8" s="13">
        <v>10760028</v>
      </c>
      <c r="O8" s="13">
        <v>6281024</v>
      </c>
      <c r="P8" s="13">
        <v>4855028</v>
      </c>
      <c r="Q8" s="13">
        <v>10681024</v>
      </c>
      <c r="R8" s="13">
        <v>10640512</v>
      </c>
      <c r="S8" s="13">
        <v>4961024</v>
      </c>
      <c r="T8" s="13">
        <v>5800024</v>
      </c>
    </row>
    <row r="9" spans="2:20" x14ac:dyDescent="0.25">
      <c r="K9" s="8">
        <v>10000</v>
      </c>
      <c r="L9" s="13">
        <v>31081024</v>
      </c>
      <c r="M9" s="13">
        <v>31241024</v>
      </c>
      <c r="N9" s="13">
        <v>21520028</v>
      </c>
      <c r="O9" s="13">
        <v>12561024</v>
      </c>
      <c r="P9" s="13">
        <v>9710028</v>
      </c>
      <c r="Q9" s="13">
        <v>21361024</v>
      </c>
      <c r="R9" s="13">
        <v>21280512</v>
      </c>
      <c r="S9" s="13">
        <v>9921024</v>
      </c>
      <c r="T9" s="13">
        <v>11600024</v>
      </c>
    </row>
    <row r="10" spans="2:20" ht="18.75" x14ac:dyDescent="0.3">
      <c r="B10" s="24" t="s">
        <v>8</v>
      </c>
      <c r="C10" s="25"/>
      <c r="D10" s="25"/>
      <c r="E10" s="25"/>
      <c r="F10" s="25"/>
      <c r="G10" s="26"/>
      <c r="H10" s="27">
        <f>SUM(I13:I15)</f>
        <v>87921024</v>
      </c>
      <c r="I10" s="28"/>
      <c r="K10" s="8">
        <v>20000</v>
      </c>
      <c r="L10" s="13">
        <v>62161024</v>
      </c>
      <c r="M10" s="13">
        <v>62481024</v>
      </c>
      <c r="N10" s="13">
        <v>43040028</v>
      </c>
      <c r="O10" s="13">
        <v>25121024</v>
      </c>
      <c r="P10" s="13">
        <v>19420028</v>
      </c>
      <c r="Q10" s="13">
        <v>42721024</v>
      </c>
      <c r="R10" s="13">
        <v>42560512</v>
      </c>
      <c r="S10" s="13">
        <v>19841024</v>
      </c>
      <c r="T10" s="13">
        <v>23200024</v>
      </c>
    </row>
    <row r="11" spans="2:20" ht="15" customHeight="1" x14ac:dyDescent="0.25">
      <c r="B11" s="29" t="s">
        <v>26</v>
      </c>
      <c r="C11" s="29" t="s">
        <v>15</v>
      </c>
      <c r="D11" s="30" t="s">
        <v>30</v>
      </c>
      <c r="E11" s="30" t="s">
        <v>29</v>
      </c>
      <c r="F11" s="12" t="s">
        <v>5</v>
      </c>
      <c r="G11" s="29" t="s">
        <v>24</v>
      </c>
      <c r="H11" s="29"/>
      <c r="I11" s="23" t="s">
        <v>22</v>
      </c>
      <c r="K11" s="8">
        <v>30000</v>
      </c>
      <c r="L11" s="13">
        <v>93241024</v>
      </c>
      <c r="M11" s="13">
        <v>93721024</v>
      </c>
      <c r="N11" s="13">
        <v>64560028</v>
      </c>
      <c r="O11" s="13">
        <v>37681024</v>
      </c>
      <c r="P11" s="13">
        <v>29130028</v>
      </c>
      <c r="Q11" s="13">
        <v>64081024</v>
      </c>
      <c r="R11" s="13">
        <v>63840512</v>
      </c>
      <c r="S11" s="13">
        <v>29761024</v>
      </c>
      <c r="T11" s="13">
        <v>34800024</v>
      </c>
    </row>
    <row r="12" spans="2:20" x14ac:dyDescent="0.25">
      <c r="B12" s="29"/>
      <c r="C12" s="29"/>
      <c r="D12" s="30"/>
      <c r="E12" s="30"/>
      <c r="F12" s="12" t="s">
        <v>6</v>
      </c>
      <c r="G12" s="12" t="s">
        <v>6</v>
      </c>
      <c r="H12" s="12" t="s">
        <v>25</v>
      </c>
      <c r="I12" s="23"/>
      <c r="K12" s="8">
        <v>40000</v>
      </c>
      <c r="L12" s="13">
        <v>124321024</v>
      </c>
      <c r="M12" s="13">
        <v>124961024</v>
      </c>
      <c r="N12" s="13">
        <v>86080028</v>
      </c>
      <c r="O12" s="13">
        <v>50241024</v>
      </c>
      <c r="P12" s="13">
        <v>38840028</v>
      </c>
      <c r="Q12" s="13">
        <v>85441024</v>
      </c>
      <c r="R12" s="13">
        <v>85120512</v>
      </c>
      <c r="S12" s="13">
        <v>39681024</v>
      </c>
      <c r="T12" s="13">
        <v>46400024</v>
      </c>
    </row>
    <row r="13" spans="2:20" x14ac:dyDescent="0.25">
      <c r="B13" s="10" t="s">
        <v>2</v>
      </c>
      <c r="C13" s="10" t="s">
        <v>0</v>
      </c>
      <c r="D13" s="3">
        <v>1</v>
      </c>
      <c r="E13" s="3">
        <f>CountL1</f>
        <v>70000</v>
      </c>
      <c r="F13" s="1">
        <v>1024</v>
      </c>
      <c r="G13" s="1">
        <v>16</v>
      </c>
      <c r="H13" s="1">
        <v>12</v>
      </c>
      <c r="I13" s="11">
        <f>(E13*(G13+H13)+F13)*D13</f>
        <v>1961024</v>
      </c>
      <c r="K13" s="8">
        <v>50000</v>
      </c>
      <c r="L13" s="13">
        <v>155401024</v>
      </c>
      <c r="M13" s="13">
        <v>156201024</v>
      </c>
      <c r="N13" s="13">
        <v>107600028</v>
      </c>
      <c r="O13" s="13">
        <v>62801024</v>
      </c>
      <c r="P13" s="13">
        <v>48550028</v>
      </c>
      <c r="Q13" s="13">
        <v>106801024</v>
      </c>
      <c r="R13" s="13">
        <v>106400512</v>
      </c>
      <c r="S13" s="13">
        <v>49601024</v>
      </c>
      <c r="T13" s="13">
        <v>58000024</v>
      </c>
    </row>
    <row r="14" spans="2:20" x14ac:dyDescent="0.25">
      <c r="B14" s="10" t="s">
        <v>3</v>
      </c>
      <c r="C14" s="10" t="s">
        <v>31</v>
      </c>
      <c r="D14" s="3">
        <f>CountL1</f>
        <v>70000</v>
      </c>
      <c r="E14" s="3">
        <f>CountL2*2</f>
        <v>40</v>
      </c>
      <c r="F14" s="1">
        <v>28</v>
      </c>
      <c r="G14" s="1">
        <v>0</v>
      </c>
      <c r="H14" s="1">
        <v>4</v>
      </c>
      <c r="I14" s="11">
        <f>(E14*(G14+H14)+F14)*D14</f>
        <v>13160000</v>
      </c>
      <c r="K14" s="8">
        <v>60000</v>
      </c>
      <c r="L14" s="13">
        <v>186481024</v>
      </c>
      <c r="M14" s="13">
        <v>187441024</v>
      </c>
      <c r="N14" s="13">
        <v>129120028</v>
      </c>
      <c r="O14" s="13">
        <v>75361024</v>
      </c>
      <c r="P14" s="13">
        <v>58260028</v>
      </c>
      <c r="Q14" s="13">
        <v>128161024</v>
      </c>
      <c r="R14" s="13">
        <v>127680512</v>
      </c>
      <c r="S14" s="13">
        <v>59521024</v>
      </c>
      <c r="T14" s="13">
        <v>69600024</v>
      </c>
    </row>
    <row r="15" spans="2:20" x14ac:dyDescent="0.25">
      <c r="B15" s="10" t="s">
        <v>4</v>
      </c>
      <c r="C15" s="10" t="s">
        <v>1</v>
      </c>
      <c r="D15" s="3">
        <f>CountL1</f>
        <v>70000</v>
      </c>
      <c r="E15" s="3">
        <f>CountL2*2</f>
        <v>40</v>
      </c>
      <c r="F15" s="1">
        <v>0</v>
      </c>
      <c r="G15" s="1">
        <v>10</v>
      </c>
      <c r="H15" s="1">
        <v>16</v>
      </c>
      <c r="I15" s="11">
        <f>(E15*(G15+H15)+F15)*D15</f>
        <v>72800000</v>
      </c>
      <c r="K15" s="8">
        <v>70000</v>
      </c>
      <c r="L15" s="13">
        <v>217561024</v>
      </c>
      <c r="M15" s="13">
        <v>218681024</v>
      </c>
      <c r="N15" s="13">
        <v>150640028</v>
      </c>
      <c r="O15" s="13">
        <v>87921024</v>
      </c>
      <c r="P15" s="13">
        <v>67970028</v>
      </c>
      <c r="Q15" s="13">
        <v>149521024</v>
      </c>
      <c r="R15" s="13">
        <v>148960512</v>
      </c>
      <c r="S15" s="13">
        <v>69441024</v>
      </c>
      <c r="T15" s="13">
        <v>81200024</v>
      </c>
    </row>
    <row r="17" spans="2:20" ht="18.75" x14ac:dyDescent="0.3">
      <c r="B17" s="24" t="s">
        <v>10</v>
      </c>
      <c r="C17" s="25"/>
      <c r="D17" s="25"/>
      <c r="E17" s="25"/>
      <c r="F17" s="25"/>
      <c r="G17" s="26"/>
      <c r="H17" s="27">
        <f>SUM(I20:I22)</f>
        <v>217561024</v>
      </c>
      <c r="I17" s="28"/>
      <c r="L17" s="13">
        <f>$H$17</f>
        <v>217561024</v>
      </c>
      <c r="M17" s="13">
        <f>$H$59</f>
        <v>218681024</v>
      </c>
      <c r="N17" s="13">
        <f>$H$24</f>
        <v>150640028</v>
      </c>
      <c r="O17" s="13">
        <f>$H$10</f>
        <v>87921024</v>
      </c>
      <c r="P17" s="13">
        <f>$H$31</f>
        <v>67970028</v>
      </c>
      <c r="Q17" s="13">
        <f>$H$38</f>
        <v>149521024</v>
      </c>
      <c r="R17" s="13">
        <f>$H$45</f>
        <v>148960512</v>
      </c>
      <c r="S17" s="13">
        <f>$H$3</f>
        <v>69441024</v>
      </c>
      <c r="T17" s="13">
        <f>$H$52</f>
        <v>81480024</v>
      </c>
    </row>
    <row r="18" spans="2:20" x14ac:dyDescent="0.25">
      <c r="B18" s="29" t="s">
        <v>26</v>
      </c>
      <c r="C18" s="29" t="s">
        <v>15</v>
      </c>
      <c r="D18" s="30" t="s">
        <v>30</v>
      </c>
      <c r="E18" s="30" t="s">
        <v>29</v>
      </c>
      <c r="F18" s="12" t="s">
        <v>5</v>
      </c>
      <c r="G18" s="29" t="s">
        <v>24</v>
      </c>
      <c r="H18" s="29"/>
      <c r="I18" s="23" t="s">
        <v>22</v>
      </c>
      <c r="L18" s="15"/>
      <c r="M18" s="15"/>
      <c r="N18" s="15"/>
      <c r="O18" s="15"/>
      <c r="P18" s="15"/>
      <c r="Q18" s="15"/>
      <c r="R18" s="15"/>
      <c r="S18" s="15"/>
      <c r="T18" s="15"/>
    </row>
    <row r="19" spans="2:20" x14ac:dyDescent="0.25">
      <c r="B19" s="29"/>
      <c r="C19" s="29"/>
      <c r="D19" s="30"/>
      <c r="E19" s="30"/>
      <c r="F19" s="12" t="s">
        <v>6</v>
      </c>
      <c r="G19" s="12" t="s">
        <v>6</v>
      </c>
      <c r="H19" s="12" t="s">
        <v>25</v>
      </c>
      <c r="I19" s="23"/>
      <c r="L19" s="33" t="s">
        <v>39</v>
      </c>
      <c r="M19" s="34"/>
      <c r="N19" s="34"/>
      <c r="O19" s="34"/>
      <c r="P19" s="35"/>
    </row>
    <row r="20" spans="2:20" x14ac:dyDescent="0.25">
      <c r="B20" s="10" t="s">
        <v>2</v>
      </c>
      <c r="C20" s="10" t="s">
        <v>0</v>
      </c>
      <c r="D20" s="3">
        <v>1</v>
      </c>
      <c r="E20" s="3">
        <f>CountL1</f>
        <v>70000</v>
      </c>
      <c r="F20" s="1">
        <v>1024</v>
      </c>
      <c r="G20" s="1">
        <v>16</v>
      </c>
      <c r="H20" s="1">
        <v>4</v>
      </c>
      <c r="I20" s="11">
        <f>(E20*(G20+H20)+F20)*D20</f>
        <v>1401024</v>
      </c>
      <c r="L20" s="36"/>
      <c r="M20" s="37"/>
      <c r="N20" s="37"/>
      <c r="O20" s="37"/>
      <c r="P20" s="38"/>
    </row>
    <row r="21" spans="2:20" x14ac:dyDescent="0.25">
      <c r="B21" s="10" t="s">
        <v>3</v>
      </c>
      <c r="C21" s="10" t="s">
        <v>0</v>
      </c>
      <c r="D21" s="3">
        <f>CountL1</f>
        <v>70000</v>
      </c>
      <c r="E21" s="3">
        <f>CountL2</f>
        <v>20</v>
      </c>
      <c r="F21" s="1">
        <v>1024</v>
      </c>
      <c r="G21" s="1">
        <v>16</v>
      </c>
      <c r="H21" s="1">
        <v>12</v>
      </c>
      <c r="I21" s="11">
        <f>(E21*(G21+H21)+F21)*D21</f>
        <v>110880000</v>
      </c>
      <c r="L21" s="36"/>
      <c r="M21" s="37"/>
      <c r="N21" s="37"/>
      <c r="O21" s="37"/>
      <c r="P21" s="38"/>
    </row>
    <row r="22" spans="2:20" x14ac:dyDescent="0.25">
      <c r="B22" s="10" t="s">
        <v>4</v>
      </c>
      <c r="C22" s="10" t="s">
        <v>23</v>
      </c>
      <c r="D22" s="3">
        <f>CountL1</f>
        <v>70000</v>
      </c>
      <c r="E22" s="3">
        <f>CountL2</f>
        <v>20</v>
      </c>
      <c r="F22" s="1">
        <v>24</v>
      </c>
      <c r="G22" s="1">
        <v>54</v>
      </c>
      <c r="H22" s="1">
        <v>20</v>
      </c>
      <c r="I22" s="11">
        <f>(E22*(G22+H22)+F22)*D22</f>
        <v>105280000</v>
      </c>
      <c r="L22" s="36"/>
      <c r="M22" s="37"/>
      <c r="N22" s="37"/>
      <c r="O22" s="37"/>
      <c r="P22" s="38"/>
    </row>
    <row r="23" spans="2:20" x14ac:dyDescent="0.25">
      <c r="L23" s="39"/>
      <c r="M23" s="40"/>
      <c r="N23" s="40"/>
      <c r="O23" s="40"/>
      <c r="P23" s="41"/>
    </row>
    <row r="24" spans="2:20" ht="18.75" x14ac:dyDescent="0.3">
      <c r="B24" s="24" t="s">
        <v>12</v>
      </c>
      <c r="C24" s="25"/>
      <c r="D24" s="25"/>
      <c r="E24" s="25"/>
      <c r="F24" s="25"/>
      <c r="G24" s="26"/>
      <c r="H24" s="27">
        <f>SUM(I27:I29)</f>
        <v>150640028</v>
      </c>
      <c r="I24" s="28"/>
    </row>
    <row r="25" spans="2:20" x14ac:dyDescent="0.25">
      <c r="B25" s="29" t="s">
        <v>26</v>
      </c>
      <c r="C25" s="29" t="s">
        <v>15</v>
      </c>
      <c r="D25" s="30" t="s">
        <v>30</v>
      </c>
      <c r="E25" s="30" t="s">
        <v>29</v>
      </c>
      <c r="F25" s="12" t="s">
        <v>5</v>
      </c>
      <c r="G25" s="29" t="s">
        <v>24</v>
      </c>
      <c r="H25" s="29"/>
      <c r="I25" s="23" t="s">
        <v>22</v>
      </c>
    </row>
    <row r="26" spans="2:20" x14ac:dyDescent="0.25">
      <c r="B26" s="29"/>
      <c r="C26" s="29"/>
      <c r="D26" s="30"/>
      <c r="E26" s="30"/>
      <c r="F26" s="12" t="s">
        <v>6</v>
      </c>
      <c r="G26" s="12" t="s">
        <v>6</v>
      </c>
      <c r="H26" s="12" t="s">
        <v>25</v>
      </c>
      <c r="I26" s="23"/>
    </row>
    <row r="27" spans="2:20" x14ac:dyDescent="0.25">
      <c r="B27" s="10" t="s">
        <v>2</v>
      </c>
      <c r="C27" s="10" t="s">
        <v>31</v>
      </c>
      <c r="D27" s="3">
        <v>1</v>
      </c>
      <c r="E27" s="3">
        <f>CountL1*2</f>
        <v>140000</v>
      </c>
      <c r="F27" s="1">
        <v>28</v>
      </c>
      <c r="G27" s="1">
        <v>17</v>
      </c>
      <c r="H27" s="1">
        <v>5</v>
      </c>
      <c r="I27" s="11">
        <f>(E27*(G27+H27)+F27)*D27</f>
        <v>3080028</v>
      </c>
    </row>
    <row r="28" spans="2:20" x14ac:dyDescent="0.25">
      <c r="B28" s="10" t="s">
        <v>3</v>
      </c>
      <c r="C28" s="10" t="s">
        <v>31</v>
      </c>
      <c r="D28" s="3">
        <f>CountL1</f>
        <v>70000</v>
      </c>
      <c r="E28" s="3">
        <f>CountL2*4</f>
        <v>80</v>
      </c>
      <c r="F28" s="1">
        <v>28</v>
      </c>
      <c r="G28" s="1">
        <v>19</v>
      </c>
      <c r="H28" s="1">
        <v>7</v>
      </c>
      <c r="I28" s="11">
        <f>(E28*(G28+H28)+F28)*D28</f>
        <v>147560000</v>
      </c>
    </row>
    <row r="29" spans="2:20" x14ac:dyDescent="0.25">
      <c r="B29" s="10" t="s">
        <v>4</v>
      </c>
      <c r="C29" s="10"/>
      <c r="D29" s="3"/>
      <c r="E29" s="3"/>
      <c r="F29" s="1"/>
      <c r="G29" s="1"/>
      <c r="H29" s="1"/>
      <c r="I29" s="11">
        <f>(E29*(G29+H29)+F29)*D29</f>
        <v>0</v>
      </c>
    </row>
    <row r="31" spans="2:20" ht="18.75" x14ac:dyDescent="0.3">
      <c r="B31" s="24" t="s">
        <v>11</v>
      </c>
      <c r="C31" s="25"/>
      <c r="D31" s="25"/>
      <c r="E31" s="25"/>
      <c r="F31" s="25"/>
      <c r="G31" s="26"/>
      <c r="H31" s="27">
        <f>SUM(I34:I36)</f>
        <v>67970028</v>
      </c>
      <c r="I31" s="28"/>
    </row>
    <row r="32" spans="2:20" x14ac:dyDescent="0.25">
      <c r="B32" s="29" t="s">
        <v>26</v>
      </c>
      <c r="C32" s="29" t="s">
        <v>15</v>
      </c>
      <c r="D32" s="30" t="s">
        <v>30</v>
      </c>
      <c r="E32" s="30" t="s">
        <v>29</v>
      </c>
      <c r="F32" s="12" t="s">
        <v>5</v>
      </c>
      <c r="G32" s="29" t="s">
        <v>24</v>
      </c>
      <c r="H32" s="29"/>
      <c r="I32" s="23" t="s">
        <v>22</v>
      </c>
    </row>
    <row r="33" spans="2:9" x14ac:dyDescent="0.25">
      <c r="B33" s="29"/>
      <c r="C33" s="29"/>
      <c r="D33" s="30"/>
      <c r="E33" s="30"/>
      <c r="F33" s="12" t="s">
        <v>6</v>
      </c>
      <c r="G33" s="12" t="s">
        <v>6</v>
      </c>
      <c r="H33" s="12" t="s">
        <v>25</v>
      </c>
      <c r="I33" s="23"/>
    </row>
    <row r="34" spans="2:9" x14ac:dyDescent="0.25">
      <c r="B34" s="10" t="s">
        <v>2</v>
      </c>
      <c r="C34" s="10" t="s">
        <v>31</v>
      </c>
      <c r="D34" s="3">
        <v>1</v>
      </c>
      <c r="E34" s="3">
        <f>CountL1*2</f>
        <v>140000</v>
      </c>
      <c r="F34" s="1">
        <v>28</v>
      </c>
      <c r="G34" s="1">
        <v>17</v>
      </c>
      <c r="H34" s="1">
        <v>5</v>
      </c>
      <c r="I34" s="11">
        <f>(E34*(G34+H34)+F34)*D34</f>
        <v>3080028</v>
      </c>
    </row>
    <row r="35" spans="2:9" x14ac:dyDescent="0.25">
      <c r="B35" s="10" t="s">
        <v>3</v>
      </c>
      <c r="C35" s="10" t="s">
        <v>31</v>
      </c>
      <c r="D35" s="3">
        <f>CountL1</f>
        <v>70000</v>
      </c>
      <c r="E35" s="3">
        <f>CountL2*2</f>
        <v>40</v>
      </c>
      <c r="F35" s="1">
        <v>28</v>
      </c>
      <c r="G35" s="1">
        <v>17</v>
      </c>
      <c r="H35" s="1">
        <v>3</v>
      </c>
      <c r="I35" s="11">
        <f>(E35*(G35+H35)+F35)*D35</f>
        <v>57960000</v>
      </c>
    </row>
    <row r="36" spans="2:9" x14ac:dyDescent="0.25">
      <c r="B36" s="10" t="s">
        <v>4</v>
      </c>
      <c r="C36" s="10" t="s">
        <v>23</v>
      </c>
      <c r="D36" s="3">
        <f>CountL1</f>
        <v>70000</v>
      </c>
      <c r="E36" s="3">
        <v>3</v>
      </c>
      <c r="F36" s="1">
        <v>24</v>
      </c>
      <c r="G36" s="1">
        <v>18</v>
      </c>
      <c r="H36" s="1">
        <v>7</v>
      </c>
      <c r="I36" s="11">
        <f>(E36*(G36+H36)+F36)*D36</f>
        <v>6930000</v>
      </c>
    </row>
    <row r="38" spans="2:9" ht="18.75" x14ac:dyDescent="0.3">
      <c r="B38" s="24" t="s">
        <v>9</v>
      </c>
      <c r="C38" s="25"/>
      <c r="D38" s="25"/>
      <c r="E38" s="25"/>
      <c r="F38" s="25"/>
      <c r="G38" s="26"/>
      <c r="H38" s="27">
        <f>SUM(I41:I43)</f>
        <v>149521024</v>
      </c>
      <c r="I38" s="28"/>
    </row>
    <row r="39" spans="2:9" x14ac:dyDescent="0.25">
      <c r="B39" s="29" t="s">
        <v>26</v>
      </c>
      <c r="C39" s="29" t="s">
        <v>15</v>
      </c>
      <c r="D39" s="30" t="s">
        <v>30</v>
      </c>
      <c r="E39" s="30" t="s">
        <v>29</v>
      </c>
      <c r="F39" s="12" t="s">
        <v>5</v>
      </c>
      <c r="G39" s="29" t="s">
        <v>24</v>
      </c>
      <c r="H39" s="29"/>
      <c r="I39" s="23" t="s">
        <v>22</v>
      </c>
    </row>
    <row r="40" spans="2:9" x14ac:dyDescent="0.25">
      <c r="B40" s="29"/>
      <c r="C40" s="29"/>
      <c r="D40" s="30"/>
      <c r="E40" s="30"/>
      <c r="F40" s="12" t="s">
        <v>6</v>
      </c>
      <c r="G40" s="12" t="s">
        <v>6</v>
      </c>
      <c r="H40" s="12" t="s">
        <v>25</v>
      </c>
      <c r="I40" s="23"/>
    </row>
    <row r="41" spans="2:9" x14ac:dyDescent="0.25">
      <c r="B41" s="10" t="s">
        <v>2</v>
      </c>
      <c r="C41" s="10" t="s">
        <v>0</v>
      </c>
      <c r="D41" s="3">
        <v>1</v>
      </c>
      <c r="E41" s="3">
        <f>CountL1</f>
        <v>70000</v>
      </c>
      <c r="F41" s="1">
        <v>1024</v>
      </c>
      <c r="G41" s="1">
        <v>16</v>
      </c>
      <c r="H41" s="1">
        <v>12</v>
      </c>
      <c r="I41" s="11">
        <f>(E41*(G41+H41)+F41)*D41</f>
        <v>1961024</v>
      </c>
    </row>
    <row r="42" spans="2:9" x14ac:dyDescent="0.25">
      <c r="B42" s="10" t="s">
        <v>3</v>
      </c>
      <c r="C42" s="10" t="s">
        <v>31</v>
      </c>
      <c r="D42" s="3">
        <f>CountL1</f>
        <v>70000</v>
      </c>
      <c r="E42" s="3">
        <f>CountL2*4</f>
        <v>80</v>
      </c>
      <c r="F42" s="1">
        <v>28</v>
      </c>
      <c r="G42" s="1">
        <v>19</v>
      </c>
      <c r="H42" s="1">
        <v>7</v>
      </c>
      <c r="I42" s="11">
        <f>(E42*(G42+H42)+F42)*D42</f>
        <v>147560000</v>
      </c>
    </row>
    <row r="43" spans="2:9" x14ac:dyDescent="0.25">
      <c r="B43" s="10" t="s">
        <v>4</v>
      </c>
      <c r="C43" s="10"/>
      <c r="D43" s="3"/>
      <c r="E43" s="3"/>
      <c r="F43" s="1"/>
      <c r="G43" s="1"/>
      <c r="H43" s="1"/>
      <c r="I43" s="11">
        <f>(E43*(G43+H43)+F43)*D43</f>
        <v>0</v>
      </c>
    </row>
    <row r="45" spans="2:9" ht="18.75" x14ac:dyDescent="0.3">
      <c r="B45" s="24" t="s">
        <v>13</v>
      </c>
      <c r="C45" s="25"/>
      <c r="D45" s="25"/>
      <c r="E45" s="25"/>
      <c r="F45" s="25"/>
      <c r="G45" s="26"/>
      <c r="H45" s="27">
        <f>SUM(I48:I50)</f>
        <v>148960512</v>
      </c>
      <c r="I45" s="28"/>
    </row>
    <row r="46" spans="2:9" x14ac:dyDescent="0.25">
      <c r="B46" s="29" t="s">
        <v>26</v>
      </c>
      <c r="C46" s="29" t="s">
        <v>15</v>
      </c>
      <c r="D46" s="30" t="s">
        <v>30</v>
      </c>
      <c r="E46" s="30" t="s">
        <v>29</v>
      </c>
      <c r="F46" s="12" t="s">
        <v>5</v>
      </c>
      <c r="G46" s="29" t="s">
        <v>24</v>
      </c>
      <c r="H46" s="29"/>
      <c r="I46" s="23" t="s">
        <v>22</v>
      </c>
    </row>
    <row r="47" spans="2:9" x14ac:dyDescent="0.25">
      <c r="B47" s="29"/>
      <c r="C47" s="29"/>
      <c r="D47" s="30"/>
      <c r="E47" s="30"/>
      <c r="F47" s="12" t="s">
        <v>6</v>
      </c>
      <c r="G47" s="12" t="s">
        <v>6</v>
      </c>
      <c r="H47" s="12" t="s">
        <v>25</v>
      </c>
      <c r="I47" s="23"/>
    </row>
    <row r="48" spans="2:9" x14ac:dyDescent="0.25">
      <c r="B48" s="10" t="s">
        <v>2</v>
      </c>
      <c r="C48" s="10" t="s">
        <v>20</v>
      </c>
      <c r="D48" s="3">
        <v>1</v>
      </c>
      <c r="E48" s="3">
        <f>CountL1</f>
        <v>70000</v>
      </c>
      <c r="F48" s="1">
        <v>512</v>
      </c>
      <c r="G48" s="1">
        <v>8</v>
      </c>
      <c r="H48" s="1">
        <v>12</v>
      </c>
      <c r="I48" s="11">
        <f>(E48*(G48+H48)+F48)*D48</f>
        <v>1400512</v>
      </c>
    </row>
    <row r="49" spans="2:9" x14ac:dyDescent="0.25">
      <c r="B49" s="10" t="s">
        <v>3</v>
      </c>
      <c r="C49" s="10" t="s">
        <v>31</v>
      </c>
      <c r="D49" s="3">
        <f>CountL1</f>
        <v>70000</v>
      </c>
      <c r="E49" s="3">
        <f>CountL2*4</f>
        <v>80</v>
      </c>
      <c r="F49" s="1">
        <v>28</v>
      </c>
      <c r="G49" s="1">
        <v>19</v>
      </c>
      <c r="H49" s="1">
        <v>7</v>
      </c>
      <c r="I49" s="11">
        <f>(E49*(G49+H49)+F49)*D49</f>
        <v>147560000</v>
      </c>
    </row>
    <row r="50" spans="2:9" x14ac:dyDescent="0.25">
      <c r="B50" s="10" t="s">
        <v>4</v>
      </c>
      <c r="C50" s="10"/>
      <c r="D50" s="3"/>
      <c r="E50" s="3"/>
      <c r="F50" s="1"/>
      <c r="G50" s="1"/>
      <c r="H50" s="1"/>
      <c r="I50" s="11">
        <f>(E50*(G50+H50)+F50)*D50</f>
        <v>0</v>
      </c>
    </row>
    <row r="52" spans="2:9" ht="18.75" x14ac:dyDescent="0.3">
      <c r="B52" s="24" t="s">
        <v>32</v>
      </c>
      <c r="C52" s="25"/>
      <c r="D52" s="25"/>
      <c r="E52" s="25"/>
      <c r="F52" s="25"/>
      <c r="G52" s="26"/>
      <c r="H52" s="27">
        <f>SUM(I55:I57)</f>
        <v>81480024</v>
      </c>
      <c r="I52" s="28"/>
    </row>
    <row r="53" spans="2:9" x14ac:dyDescent="0.25">
      <c r="B53" s="29" t="s">
        <v>26</v>
      </c>
      <c r="C53" s="29" t="s">
        <v>15</v>
      </c>
      <c r="D53" s="30" t="s">
        <v>30</v>
      </c>
      <c r="E53" s="30" t="s">
        <v>29</v>
      </c>
      <c r="F53" s="12" t="s">
        <v>5</v>
      </c>
      <c r="G53" s="29" t="s">
        <v>24</v>
      </c>
      <c r="H53" s="29"/>
      <c r="I53" s="23" t="s">
        <v>22</v>
      </c>
    </row>
    <row r="54" spans="2:9" x14ac:dyDescent="0.25">
      <c r="B54" s="29"/>
      <c r="C54" s="29"/>
      <c r="D54" s="30"/>
      <c r="E54" s="30"/>
      <c r="F54" s="12" t="s">
        <v>6</v>
      </c>
      <c r="G54" s="12" t="s">
        <v>6</v>
      </c>
      <c r="H54" s="12" t="s">
        <v>25</v>
      </c>
      <c r="I54" s="23"/>
    </row>
    <row r="55" spans="2:9" x14ac:dyDescent="0.25">
      <c r="B55" s="10" t="s">
        <v>2</v>
      </c>
      <c r="C55" s="10" t="s">
        <v>23</v>
      </c>
      <c r="D55" s="3">
        <v>1</v>
      </c>
      <c r="E55" s="3">
        <f>CountL1</f>
        <v>70000</v>
      </c>
      <c r="F55" s="1">
        <v>24</v>
      </c>
      <c r="G55" s="1">
        <v>0</v>
      </c>
      <c r="H55" s="1">
        <v>4</v>
      </c>
      <c r="I55" s="11">
        <f>(E55*(G55+H55)+F55)*D55</f>
        <v>280024</v>
      </c>
    </row>
    <row r="56" spans="2:9" x14ac:dyDescent="0.25">
      <c r="B56" s="10" t="s">
        <v>3</v>
      </c>
      <c r="C56" s="10" t="s">
        <v>18</v>
      </c>
      <c r="D56" s="3">
        <f>CountL1</f>
        <v>70000</v>
      </c>
      <c r="E56" s="3">
        <v>20</v>
      </c>
      <c r="F56" s="1">
        <v>20</v>
      </c>
      <c r="G56" s="1">
        <v>20</v>
      </c>
      <c r="H56" s="1">
        <v>37</v>
      </c>
      <c r="I56" s="11">
        <f>(E56*(G56+H56)+F56)*D56</f>
        <v>81200000</v>
      </c>
    </row>
    <row r="57" spans="2:9" x14ac:dyDescent="0.25">
      <c r="B57" s="10" t="s">
        <v>4</v>
      </c>
      <c r="C57" s="10"/>
      <c r="D57" s="3"/>
      <c r="E57" s="3"/>
      <c r="F57" s="1"/>
      <c r="G57" s="1"/>
      <c r="H57" s="1"/>
      <c r="I57" s="11">
        <f>(E57*(G57+H57)+F57)*D57</f>
        <v>0</v>
      </c>
    </row>
    <row r="59" spans="2:9" ht="18.75" x14ac:dyDescent="0.3">
      <c r="B59" s="24" t="s">
        <v>14</v>
      </c>
      <c r="C59" s="25"/>
      <c r="D59" s="25"/>
      <c r="E59" s="25"/>
      <c r="F59" s="25"/>
      <c r="G59" s="26"/>
      <c r="H59" s="27">
        <f>SUM(I62:I64)</f>
        <v>218681024</v>
      </c>
      <c r="I59" s="28"/>
    </row>
    <row r="60" spans="2:9" x14ac:dyDescent="0.25">
      <c r="B60" s="29" t="s">
        <v>26</v>
      </c>
      <c r="C60" s="29" t="s">
        <v>15</v>
      </c>
      <c r="D60" s="30" t="s">
        <v>30</v>
      </c>
      <c r="E60" s="30" t="s">
        <v>29</v>
      </c>
      <c r="F60" s="12" t="s">
        <v>5</v>
      </c>
      <c r="G60" s="29" t="s">
        <v>24</v>
      </c>
      <c r="H60" s="29"/>
      <c r="I60" s="23" t="s">
        <v>22</v>
      </c>
    </row>
    <row r="61" spans="2:9" x14ac:dyDescent="0.25">
      <c r="B61" s="29"/>
      <c r="C61" s="29"/>
      <c r="D61" s="30"/>
      <c r="E61" s="30"/>
      <c r="F61" s="12" t="s">
        <v>6</v>
      </c>
      <c r="G61" s="12" t="s">
        <v>6</v>
      </c>
      <c r="H61" s="12" t="s">
        <v>25</v>
      </c>
      <c r="I61" s="23"/>
    </row>
    <row r="62" spans="2:9" x14ac:dyDescent="0.25">
      <c r="B62" s="10" t="s">
        <v>2</v>
      </c>
      <c r="C62" s="10" t="s">
        <v>0</v>
      </c>
      <c r="D62" s="3">
        <v>1</v>
      </c>
      <c r="E62" s="3">
        <f>CountL1</f>
        <v>70000</v>
      </c>
      <c r="F62" s="1">
        <v>1024</v>
      </c>
      <c r="G62" s="1">
        <v>16</v>
      </c>
      <c r="H62" s="1">
        <v>4</v>
      </c>
      <c r="I62" s="11">
        <f>(E62*(G62+H62)+F62)*D62</f>
        <v>1401024</v>
      </c>
    </row>
    <row r="63" spans="2:9" x14ac:dyDescent="0.25">
      <c r="B63" s="10" t="s">
        <v>3</v>
      </c>
      <c r="C63" s="10" t="s">
        <v>0</v>
      </c>
      <c r="D63" s="3">
        <f>CountL1</f>
        <v>70000</v>
      </c>
      <c r="E63" s="3">
        <f>CountL2</f>
        <v>20</v>
      </c>
      <c r="F63" s="1">
        <v>1024</v>
      </c>
      <c r="G63" s="1">
        <v>16</v>
      </c>
      <c r="H63" s="1">
        <v>4</v>
      </c>
      <c r="I63" s="11">
        <f>(E63*(G63+H63)+F63)*D63</f>
        <v>99680000</v>
      </c>
    </row>
    <row r="64" spans="2:9" x14ac:dyDescent="0.25">
      <c r="B64" s="10" t="s">
        <v>4</v>
      </c>
      <c r="C64" s="10" t="s">
        <v>19</v>
      </c>
      <c r="D64" s="3">
        <f>CountL1*CountL2</f>
        <v>1400000</v>
      </c>
      <c r="E64" s="3">
        <v>1</v>
      </c>
      <c r="F64" s="1">
        <v>32</v>
      </c>
      <c r="G64" s="1">
        <f>10+10</f>
        <v>20</v>
      </c>
      <c r="H64" s="1">
        <f>20+8+4</f>
        <v>32</v>
      </c>
      <c r="I64" s="11">
        <f>(E64*(G64+H64)+F64)*D64</f>
        <v>117600000</v>
      </c>
    </row>
  </sheetData>
  <mergeCells count="73">
    <mergeCell ref="L19:P23"/>
    <mergeCell ref="B59:G59"/>
    <mergeCell ref="H59:I59"/>
    <mergeCell ref="B60:B61"/>
    <mergeCell ref="C60:C61"/>
    <mergeCell ref="D60:D61"/>
    <mergeCell ref="E60:E61"/>
    <mergeCell ref="G60:H60"/>
    <mergeCell ref="I60:I61"/>
    <mergeCell ref="B52:G52"/>
    <mergeCell ref="H52:I52"/>
    <mergeCell ref="B53:B54"/>
    <mergeCell ref="C53:C54"/>
    <mergeCell ref="D53:D54"/>
    <mergeCell ref="E53:E54"/>
    <mergeCell ref="G53:H53"/>
    <mergeCell ref="I53:I54"/>
    <mergeCell ref="B45:G45"/>
    <mergeCell ref="H45:I45"/>
    <mergeCell ref="B46:B47"/>
    <mergeCell ref="C46:C47"/>
    <mergeCell ref="D46:D47"/>
    <mergeCell ref="E46:E47"/>
    <mergeCell ref="G46:H46"/>
    <mergeCell ref="I46:I47"/>
    <mergeCell ref="B38:G38"/>
    <mergeCell ref="H38:I38"/>
    <mergeCell ref="B39:B40"/>
    <mergeCell ref="C39:C40"/>
    <mergeCell ref="D39:D40"/>
    <mergeCell ref="E39:E40"/>
    <mergeCell ref="G39:H39"/>
    <mergeCell ref="I39:I40"/>
    <mergeCell ref="B31:G31"/>
    <mergeCell ref="H31:I31"/>
    <mergeCell ref="B32:B33"/>
    <mergeCell ref="C32:C33"/>
    <mergeCell ref="D32:D33"/>
    <mergeCell ref="E32:E33"/>
    <mergeCell ref="G32:H32"/>
    <mergeCell ref="I32:I33"/>
    <mergeCell ref="E11:E12"/>
    <mergeCell ref="E18:E19"/>
    <mergeCell ref="B24:G24"/>
    <mergeCell ref="H24:I24"/>
    <mergeCell ref="B25:B26"/>
    <mergeCell ref="C25:C26"/>
    <mergeCell ref="D25:D26"/>
    <mergeCell ref="E25:E26"/>
    <mergeCell ref="G25:H25"/>
    <mergeCell ref="I25:I26"/>
    <mergeCell ref="B17:G17"/>
    <mergeCell ref="H17:I17"/>
    <mergeCell ref="B18:B19"/>
    <mergeCell ref="C18:C19"/>
    <mergeCell ref="D18:D19"/>
    <mergeCell ref="G18:H18"/>
    <mergeCell ref="I18:I19"/>
    <mergeCell ref="B3:G3"/>
    <mergeCell ref="H3:I3"/>
    <mergeCell ref="B10:G10"/>
    <mergeCell ref="H10:I10"/>
    <mergeCell ref="B11:B12"/>
    <mergeCell ref="C11:C12"/>
    <mergeCell ref="D11:D12"/>
    <mergeCell ref="G11:H11"/>
    <mergeCell ref="I11:I12"/>
    <mergeCell ref="G4:H4"/>
    <mergeCell ref="B4:B5"/>
    <mergeCell ref="C4:C5"/>
    <mergeCell ref="D4:D5"/>
    <mergeCell ref="I4:I5"/>
    <mergeCell ref="E4:E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Test</vt:lpstr>
      <vt:lpstr>Analize</vt:lpstr>
      <vt:lpstr>Comparison</vt:lpstr>
      <vt:lpstr>Structures</vt:lpstr>
      <vt:lpstr>MemUsage</vt:lpstr>
      <vt:lpstr>Chart(all)</vt:lpstr>
      <vt:lpstr>Chart(low)</vt:lpstr>
      <vt:lpstr>CountL1</vt:lpstr>
      <vt:lpstr>CountL2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Батьянов Денис</dc:creator>
  <cp:lastModifiedBy>Батьянов Денис</cp:lastModifiedBy>
  <dcterms:created xsi:type="dcterms:W3CDTF">2014-11-20T10:39:53Z</dcterms:created>
  <dcterms:modified xsi:type="dcterms:W3CDTF">2014-12-03T11:03:47Z</dcterms:modified>
</cp:coreProperties>
</file>